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18316\OneDrive - Cobb County School District\GSE PreCalculus\"/>
    </mc:Choice>
  </mc:AlternateContent>
  <bookViews>
    <workbookView xWindow="0" yWindow="0" windowWidth="19200" windowHeight="7060" activeTab="1"/>
  </bookViews>
  <sheets>
    <sheet name="List_View" sheetId="5" r:id="rId1"/>
    <sheet name="Calendar View" sheetId="1" r:id="rId2"/>
  </sheets>
  <definedNames>
    <definedName name="Comment">List_View!$E$4:$E$108</definedName>
    <definedName name="Date">List_View!$B$4:$B$108</definedName>
    <definedName name="_xlnm.Print_Area" localSheetId="1">'Calendar View'!$A$1:$P$43</definedName>
    <definedName name="Session_Day">List_View!$D$4:$D$108</definedName>
    <definedName name="Topic">List_View!$F$4:$F$100</definedName>
  </definedNames>
  <calcPr calcId="162913"/>
  <fileRecoveryPr repairLoad="1"/>
</workbook>
</file>

<file path=xl/calcChain.xml><?xml version="1.0" encoding="utf-8"?>
<calcChain xmlns="http://schemas.openxmlformats.org/spreadsheetml/2006/main">
  <c r="B5" i="5" l="1"/>
  <c r="C5" i="5" s="1"/>
  <c r="C4" i="5"/>
  <c r="K39" i="1" l="1"/>
  <c r="N9" i="1" l="1"/>
  <c r="H37" i="1" l="1"/>
  <c r="N19" i="1" l="1"/>
  <c r="B6" i="1" l="1"/>
  <c r="K14" i="1"/>
  <c r="H14" i="1"/>
  <c r="E14" i="1"/>
  <c r="H23" i="1"/>
  <c r="C42" i="1"/>
  <c r="N42" i="1"/>
  <c r="K42" i="1"/>
  <c r="H42" i="1"/>
  <c r="E42" i="1"/>
  <c r="B42" i="1"/>
  <c r="N40" i="1"/>
  <c r="K40" i="1"/>
  <c r="H40" i="1"/>
  <c r="E40" i="1"/>
  <c r="B40" i="1"/>
  <c r="E41" i="1"/>
  <c r="B41" i="1"/>
  <c r="O40" i="1"/>
  <c r="L40" i="1"/>
  <c r="I40" i="1"/>
  <c r="F40" i="1"/>
  <c r="C40" i="1"/>
  <c r="B14" i="1"/>
  <c r="N12" i="1"/>
  <c r="K12" i="1"/>
  <c r="H12" i="1"/>
  <c r="E12" i="1"/>
  <c r="B12" i="1"/>
  <c r="N10" i="1"/>
  <c r="K10" i="1"/>
  <c r="H10" i="1"/>
  <c r="E10" i="1"/>
  <c r="B10" i="1"/>
  <c r="N8" i="1"/>
  <c r="K8" i="1"/>
  <c r="H8" i="1"/>
  <c r="E8" i="1"/>
  <c r="B8" i="1"/>
  <c r="B2" i="1"/>
  <c r="N6" i="1"/>
  <c r="K6" i="1"/>
  <c r="H6" i="1"/>
  <c r="E6" i="1"/>
  <c r="N4" i="1"/>
  <c r="K4" i="1"/>
  <c r="H4" i="1"/>
  <c r="E4" i="1"/>
  <c r="B4" i="1"/>
  <c r="N2" i="1"/>
  <c r="K2" i="1"/>
  <c r="H2" i="1"/>
  <c r="E2" i="1"/>
  <c r="H26" i="1"/>
  <c r="K26" i="1"/>
  <c r="N26" i="1"/>
  <c r="N24" i="1"/>
  <c r="K24" i="1"/>
  <c r="H24" i="1"/>
  <c r="H22" i="1"/>
  <c r="K22" i="1"/>
  <c r="N22" i="1"/>
  <c r="N20" i="1"/>
  <c r="K20" i="1"/>
  <c r="H20" i="1"/>
  <c r="H18" i="1"/>
  <c r="K18" i="1"/>
  <c r="N18" i="1"/>
  <c r="N16" i="1"/>
  <c r="K16" i="1"/>
  <c r="H16" i="1"/>
  <c r="N14" i="1"/>
  <c r="E26" i="1"/>
  <c r="E24" i="1"/>
  <c r="E22" i="1"/>
  <c r="E20" i="1"/>
  <c r="E18" i="1"/>
  <c r="E16" i="1"/>
  <c r="B32" i="1"/>
  <c r="B30" i="1"/>
  <c r="B28" i="1"/>
  <c r="B26" i="1"/>
  <c r="B24" i="1"/>
  <c r="B22" i="1"/>
  <c r="B20" i="1"/>
  <c r="B18" i="1"/>
  <c r="B16" i="1"/>
  <c r="A5" i="5"/>
  <c r="B7" i="1"/>
  <c r="O42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L42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L4" i="1"/>
  <c r="I42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  <c r="F42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4" i="1"/>
  <c r="O2" i="1"/>
  <c r="L2" i="1"/>
  <c r="I2" i="1"/>
  <c r="F2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" i="1"/>
  <c r="N39" i="1"/>
  <c r="N37" i="1"/>
  <c r="N35" i="1"/>
  <c r="N33" i="1"/>
  <c r="N31" i="1"/>
  <c r="N29" i="1"/>
  <c r="N27" i="1"/>
  <c r="N25" i="1"/>
  <c r="N23" i="1"/>
  <c r="N21" i="1"/>
  <c r="N17" i="1"/>
  <c r="N15" i="1"/>
  <c r="N13" i="1"/>
  <c r="N11" i="1"/>
  <c r="N7" i="1"/>
  <c r="N5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H39" i="1"/>
  <c r="H35" i="1"/>
  <c r="H33" i="1"/>
  <c r="H31" i="1"/>
  <c r="H29" i="1"/>
  <c r="H27" i="1"/>
  <c r="H25" i="1"/>
  <c r="H21" i="1"/>
  <c r="H19" i="1"/>
  <c r="H17" i="1"/>
  <c r="H15" i="1"/>
  <c r="H13" i="1"/>
  <c r="H11" i="1"/>
  <c r="H9" i="1"/>
  <c r="H7" i="1"/>
  <c r="H5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5" i="1"/>
  <c r="N3" i="1"/>
  <c r="K3" i="1"/>
  <c r="H3" i="1"/>
  <c r="E3" i="1"/>
  <c r="B3" i="1"/>
  <c r="A1" i="1"/>
  <c r="N38" i="1"/>
  <c r="K38" i="1"/>
  <c r="H38" i="1"/>
  <c r="E38" i="1"/>
  <c r="B38" i="1"/>
  <c r="N36" i="1"/>
  <c r="K36" i="1"/>
  <c r="H36" i="1"/>
  <c r="E36" i="1"/>
  <c r="B36" i="1"/>
  <c r="N34" i="1"/>
  <c r="K34" i="1"/>
  <c r="H34" i="1"/>
  <c r="E34" i="1"/>
  <c r="B34" i="1"/>
  <c r="N32" i="1"/>
  <c r="K32" i="1"/>
  <c r="H32" i="1"/>
  <c r="E32" i="1"/>
  <c r="N30" i="1"/>
  <c r="K30" i="1"/>
  <c r="H30" i="1"/>
  <c r="E30" i="1"/>
  <c r="N28" i="1"/>
  <c r="K28" i="1"/>
  <c r="H28" i="1"/>
  <c r="E28" i="1"/>
  <c r="D2" i="1"/>
  <c r="A6" i="5" l="1"/>
  <c r="B6" i="5"/>
  <c r="C6" i="5" s="1"/>
  <c r="G2" i="1"/>
  <c r="A7" i="5" l="1"/>
  <c r="B7" i="5"/>
  <c r="C7" i="5" s="1"/>
  <c r="J2" i="1"/>
  <c r="A8" i="5" l="1"/>
  <c r="B8" i="5"/>
  <c r="C8" i="5" s="1"/>
  <c r="M2" i="1"/>
  <c r="P2" i="1" l="1"/>
  <c r="A9" i="5"/>
  <c r="B9" i="5"/>
  <c r="C9" i="5" s="1"/>
  <c r="A10" i="5" l="1"/>
  <c r="B10" i="5"/>
  <c r="D4" i="1"/>
  <c r="C10" i="5" l="1"/>
  <c r="G4" i="1"/>
  <c r="A11" i="5"/>
  <c r="B11" i="5"/>
  <c r="C11" i="5" l="1"/>
  <c r="J4" i="1"/>
  <c r="A12" i="5"/>
  <c r="B12" i="5"/>
  <c r="C12" i="5" l="1"/>
  <c r="M4" i="1"/>
  <c r="A13" i="5"/>
  <c r="B13" i="5"/>
  <c r="C13" i="5" l="1"/>
  <c r="P4" i="1"/>
  <c r="A14" i="5"/>
  <c r="B14" i="5"/>
  <c r="C14" i="5" l="1"/>
  <c r="D6" i="1"/>
  <c r="A15" i="5"/>
  <c r="B15" i="5"/>
  <c r="C15" i="5" l="1"/>
  <c r="G6" i="1"/>
  <c r="A16" i="5"/>
  <c r="B16" i="5"/>
  <c r="C16" i="5" l="1"/>
  <c r="J6" i="1"/>
  <c r="A17" i="5"/>
  <c r="B17" i="5"/>
  <c r="A18" i="5" l="1"/>
  <c r="B18" i="5"/>
  <c r="C17" i="5"/>
  <c r="M6" i="1"/>
  <c r="C18" i="5" l="1"/>
  <c r="P6" i="1"/>
  <c r="A19" i="5"/>
  <c r="B19" i="5"/>
  <c r="C19" i="5" l="1"/>
  <c r="D8" i="1"/>
  <c r="A20" i="5"/>
  <c r="B20" i="5"/>
  <c r="C20" i="5" l="1"/>
  <c r="G8" i="1"/>
  <c r="A21" i="5"/>
  <c r="B21" i="5"/>
  <c r="C21" i="5" l="1"/>
  <c r="J8" i="1"/>
  <c r="A22" i="5"/>
  <c r="B22" i="5"/>
  <c r="C22" i="5" l="1"/>
  <c r="M8" i="1"/>
  <c r="A23" i="5"/>
  <c r="B23" i="5"/>
  <c r="C23" i="5" l="1"/>
  <c r="P8" i="1"/>
  <c r="A24" i="5"/>
  <c r="B24" i="5"/>
  <c r="A25" i="5" l="1"/>
  <c r="B25" i="5"/>
  <c r="C24" i="5"/>
  <c r="D10" i="1"/>
  <c r="C25" i="5" l="1"/>
  <c r="G10" i="1"/>
  <c r="A26" i="5"/>
  <c r="B26" i="5"/>
  <c r="C26" i="5" l="1"/>
  <c r="J10" i="1"/>
  <c r="A27" i="5"/>
  <c r="B27" i="5"/>
  <c r="C27" i="5" l="1"/>
  <c r="M10" i="1"/>
  <c r="A28" i="5"/>
  <c r="B28" i="5"/>
  <c r="C28" i="5" l="1"/>
  <c r="P10" i="1"/>
  <c r="A29" i="5"/>
  <c r="B29" i="5"/>
  <c r="C29" i="5" l="1"/>
  <c r="D12" i="1"/>
  <c r="A30" i="5"/>
  <c r="B30" i="5"/>
  <c r="C30" i="5" l="1"/>
  <c r="G12" i="1"/>
  <c r="A31" i="5"/>
  <c r="B31" i="5"/>
  <c r="C31" i="5" l="1"/>
  <c r="J12" i="1"/>
  <c r="A32" i="5"/>
  <c r="B32" i="5"/>
  <c r="C32" i="5" l="1"/>
  <c r="M12" i="1"/>
  <c r="A33" i="5"/>
  <c r="B33" i="5"/>
  <c r="C33" i="5" l="1"/>
  <c r="P12" i="1"/>
  <c r="A34" i="5"/>
  <c r="B34" i="5"/>
  <c r="C34" i="5" l="1"/>
  <c r="D14" i="1"/>
  <c r="A35" i="5"/>
  <c r="B35" i="5"/>
  <c r="C35" i="5" l="1"/>
  <c r="G14" i="1"/>
  <c r="A36" i="5"/>
  <c r="B36" i="5"/>
  <c r="C36" i="5" l="1"/>
  <c r="J14" i="1"/>
  <c r="A37" i="5"/>
  <c r="B37" i="5"/>
  <c r="C37" i="5" l="1"/>
  <c r="M14" i="1"/>
  <c r="A38" i="5"/>
  <c r="B38" i="5"/>
  <c r="C38" i="5" l="1"/>
  <c r="P14" i="1"/>
  <c r="A39" i="5"/>
  <c r="B39" i="5"/>
  <c r="C39" i="5" l="1"/>
  <c r="D16" i="1"/>
  <c r="A40" i="5"/>
  <c r="B40" i="5"/>
  <c r="C40" i="5" l="1"/>
  <c r="G16" i="1"/>
  <c r="A41" i="5"/>
  <c r="B41" i="5"/>
  <c r="C41" i="5" l="1"/>
  <c r="J16" i="1"/>
  <c r="A42" i="5"/>
  <c r="B42" i="5"/>
  <c r="C42" i="5" l="1"/>
  <c r="M16" i="1"/>
  <c r="A43" i="5"/>
  <c r="B43" i="5"/>
  <c r="C43" i="5" l="1"/>
  <c r="P16" i="1"/>
  <c r="A44" i="5"/>
  <c r="B44" i="5"/>
  <c r="C44" i="5" l="1"/>
  <c r="D18" i="1"/>
  <c r="A45" i="5"/>
  <c r="B45" i="5"/>
  <c r="C45" i="5" l="1"/>
  <c r="G18" i="1"/>
  <c r="A46" i="5"/>
  <c r="B46" i="5"/>
  <c r="C46" i="5" l="1"/>
  <c r="J18" i="1"/>
  <c r="A47" i="5"/>
  <c r="B47" i="5"/>
  <c r="C47" i="5" l="1"/>
  <c r="M18" i="1"/>
  <c r="A48" i="5"/>
  <c r="B48" i="5"/>
  <c r="C48" i="5" l="1"/>
  <c r="P18" i="1"/>
  <c r="A49" i="5"/>
  <c r="B49" i="5"/>
  <c r="C49" i="5" l="1"/>
  <c r="D20" i="1"/>
  <c r="A50" i="5"/>
  <c r="B50" i="5"/>
  <c r="C50" i="5" l="1"/>
  <c r="G20" i="1"/>
  <c r="A51" i="5"/>
  <c r="B51" i="5"/>
  <c r="C51" i="5" l="1"/>
  <c r="J20" i="1"/>
  <c r="A52" i="5"/>
  <c r="B52" i="5"/>
  <c r="C52" i="5" l="1"/>
  <c r="M20" i="1"/>
  <c r="A53" i="5"/>
  <c r="B53" i="5"/>
  <c r="C53" i="5" l="1"/>
  <c r="P20" i="1"/>
  <c r="A54" i="5"/>
  <c r="B54" i="5"/>
  <c r="C54" i="5" l="1"/>
  <c r="D22" i="1"/>
  <c r="A55" i="5"/>
  <c r="B55" i="5"/>
  <c r="C55" i="5" l="1"/>
  <c r="G22" i="1"/>
  <c r="A56" i="5"/>
  <c r="B56" i="5"/>
  <c r="C56" i="5" l="1"/>
  <c r="J22" i="1"/>
  <c r="A57" i="5"/>
  <c r="B57" i="5"/>
  <c r="C57" i="5" l="1"/>
  <c r="M22" i="1"/>
  <c r="A58" i="5"/>
  <c r="B58" i="5"/>
  <c r="C58" i="5" l="1"/>
  <c r="P22" i="1"/>
  <c r="A59" i="5"/>
  <c r="B59" i="5"/>
  <c r="C59" i="5" l="1"/>
  <c r="D24" i="1"/>
  <c r="A60" i="5"/>
  <c r="B60" i="5"/>
  <c r="A61" i="5" l="1"/>
  <c r="B61" i="5"/>
  <c r="C60" i="5"/>
  <c r="G24" i="1"/>
  <c r="C61" i="5" l="1"/>
  <c r="J24" i="1"/>
  <c r="A62" i="5"/>
  <c r="B62" i="5"/>
  <c r="C62" i="5" l="1"/>
  <c r="M24" i="1"/>
  <c r="A63" i="5"/>
  <c r="B63" i="5"/>
  <c r="A64" i="5" l="1"/>
  <c r="B64" i="5"/>
  <c r="C63" i="5"/>
  <c r="P24" i="1"/>
  <c r="C64" i="5" l="1"/>
  <c r="D26" i="1"/>
  <c r="A65" i="5"/>
  <c r="B65" i="5"/>
  <c r="C65" i="5" l="1"/>
  <c r="G26" i="1"/>
  <c r="A66" i="5"/>
  <c r="B66" i="5"/>
  <c r="C66" i="5" l="1"/>
  <c r="J26" i="1"/>
  <c r="A67" i="5"/>
  <c r="B67" i="5"/>
  <c r="C67" i="5" l="1"/>
  <c r="M26" i="1"/>
  <c r="A68" i="5"/>
  <c r="B68" i="5"/>
  <c r="C68" i="5" l="1"/>
  <c r="P26" i="1"/>
  <c r="A69" i="5"/>
  <c r="B69" i="5"/>
  <c r="C69" i="5" l="1"/>
  <c r="D28" i="1"/>
  <c r="A70" i="5"/>
  <c r="B70" i="5"/>
  <c r="C70" i="5" l="1"/>
  <c r="G28" i="1"/>
  <c r="A71" i="5"/>
  <c r="B71" i="5"/>
  <c r="C71" i="5" l="1"/>
  <c r="J28" i="1"/>
  <c r="A72" i="5"/>
  <c r="B72" i="5"/>
  <c r="A73" i="5" l="1"/>
  <c r="B73" i="5"/>
  <c r="C72" i="5"/>
  <c r="M28" i="1"/>
  <c r="C73" i="5" l="1"/>
  <c r="P28" i="1"/>
  <c r="A74" i="5"/>
  <c r="B74" i="5"/>
  <c r="C74" i="5" l="1"/>
  <c r="D30" i="1"/>
  <c r="A75" i="5"/>
  <c r="B75" i="5"/>
  <c r="C75" i="5" l="1"/>
  <c r="G30" i="1"/>
  <c r="A76" i="5"/>
  <c r="B76" i="5"/>
  <c r="C76" i="5" l="1"/>
  <c r="J30" i="1"/>
  <c r="A77" i="5"/>
  <c r="B77" i="5"/>
  <c r="C77" i="5" l="1"/>
  <c r="M30" i="1"/>
  <c r="A78" i="5"/>
  <c r="B78" i="5"/>
  <c r="C78" i="5" l="1"/>
  <c r="P30" i="1"/>
  <c r="A79" i="5"/>
  <c r="B79" i="5"/>
  <c r="C79" i="5" l="1"/>
  <c r="D32" i="1"/>
  <c r="A80" i="5"/>
  <c r="B80" i="5"/>
  <c r="C80" i="5" l="1"/>
  <c r="G32" i="1"/>
  <c r="A81" i="5"/>
  <c r="B81" i="5"/>
  <c r="C81" i="5" l="1"/>
  <c r="J32" i="1"/>
  <c r="A82" i="5"/>
  <c r="B82" i="5"/>
  <c r="C82" i="5" l="1"/>
  <c r="M32" i="1"/>
  <c r="A83" i="5"/>
  <c r="B83" i="5"/>
  <c r="C83" i="5" l="1"/>
  <c r="P32" i="1"/>
  <c r="A84" i="5"/>
  <c r="B84" i="5"/>
  <c r="C84" i="5" l="1"/>
  <c r="D34" i="1"/>
  <c r="A85" i="5"/>
  <c r="B85" i="5"/>
  <c r="C85" i="5" l="1"/>
  <c r="G34" i="1"/>
  <c r="A86" i="5"/>
  <c r="B86" i="5"/>
  <c r="C86" i="5" l="1"/>
  <c r="J34" i="1"/>
  <c r="A87" i="5"/>
  <c r="B87" i="5"/>
  <c r="C87" i="5" l="1"/>
  <c r="M34" i="1"/>
  <c r="A88" i="5"/>
  <c r="B88" i="5"/>
  <c r="C88" i="5" l="1"/>
  <c r="P34" i="1"/>
  <c r="A89" i="5"/>
  <c r="B89" i="5"/>
  <c r="C89" i="5" l="1"/>
  <c r="D36" i="1"/>
  <c r="A90" i="5"/>
  <c r="B90" i="5"/>
  <c r="C90" i="5" l="1"/>
  <c r="G36" i="1"/>
  <c r="A91" i="5"/>
  <c r="B91" i="5"/>
  <c r="C91" i="5" l="1"/>
  <c r="J36" i="1"/>
  <c r="A92" i="5"/>
  <c r="B92" i="5"/>
  <c r="C92" i="5" l="1"/>
  <c r="M36" i="1"/>
  <c r="A93" i="5"/>
  <c r="B93" i="5"/>
  <c r="C93" i="5" l="1"/>
  <c r="P36" i="1"/>
  <c r="A94" i="5"/>
  <c r="B94" i="5"/>
  <c r="C94" i="5" l="1"/>
  <c r="D38" i="1"/>
  <c r="A95" i="5"/>
  <c r="B95" i="5"/>
  <c r="A96" i="5" l="1"/>
  <c r="B96" i="5"/>
  <c r="C95" i="5"/>
  <c r="G38" i="1"/>
  <c r="C96" i="5" l="1"/>
  <c r="J38" i="1"/>
  <c r="A97" i="5"/>
  <c r="B97" i="5"/>
  <c r="C97" i="5" l="1"/>
  <c r="M38" i="1"/>
  <c r="A98" i="5"/>
  <c r="B98" i="5"/>
  <c r="C98" i="5" l="1"/>
  <c r="P38" i="1"/>
  <c r="A99" i="5"/>
  <c r="B99" i="5"/>
  <c r="A100" i="5" l="1"/>
  <c r="B100" i="5"/>
  <c r="C99" i="5"/>
  <c r="D40" i="1"/>
  <c r="C100" i="5" l="1"/>
  <c r="G40" i="1"/>
  <c r="A101" i="5"/>
  <c r="B101" i="5"/>
  <c r="C101" i="5" l="1"/>
  <c r="J40" i="1"/>
  <c r="A102" i="5"/>
  <c r="B102" i="5"/>
  <c r="C102" i="5" l="1"/>
  <c r="M40" i="1"/>
  <c r="A103" i="5"/>
  <c r="B103" i="5"/>
  <c r="C103" i="5" l="1"/>
  <c r="P40" i="1"/>
  <c r="A104" i="5"/>
  <c r="B104" i="5"/>
  <c r="C104" i="5" l="1"/>
  <c r="D42" i="1"/>
  <c r="A105" i="5"/>
  <c r="B105" i="5"/>
  <c r="C105" i="5" l="1"/>
  <c r="G42" i="1"/>
  <c r="A106" i="5"/>
  <c r="B106" i="5"/>
  <c r="C106" i="5" l="1"/>
  <c r="J42" i="1"/>
  <c r="A107" i="5"/>
  <c r="B107" i="5"/>
  <c r="C107" i="5" l="1"/>
  <c r="M42" i="1"/>
  <c r="A108" i="5"/>
  <c r="B108" i="5"/>
  <c r="P42" i="1" s="1"/>
</calcChain>
</file>

<file path=xl/sharedStrings.xml><?xml version="1.0" encoding="utf-8"?>
<sst xmlns="http://schemas.openxmlformats.org/spreadsheetml/2006/main" count="164" uniqueCount="103">
  <si>
    <t>Date</t>
  </si>
  <si>
    <t>#</t>
  </si>
  <si>
    <t>Topic</t>
  </si>
  <si>
    <t>Session Day</t>
  </si>
  <si>
    <t>Comment</t>
  </si>
  <si>
    <t>=L!$D$4:$D$103</t>
  </si>
  <si>
    <t>=L!$B$4:$B$103</t>
  </si>
  <si>
    <t>Session_Day</t>
  </si>
  <si>
    <t>=L!$C$4:$C$103</t>
  </si>
  <si>
    <t>=L!$E$4:$E$103</t>
  </si>
  <si>
    <t>Day</t>
  </si>
  <si>
    <t>Fri</t>
  </si>
  <si>
    <t>Final Exams</t>
  </si>
  <si>
    <t>No School</t>
  </si>
  <si>
    <t>Early Release Day</t>
  </si>
  <si>
    <t>Multiply matrices</t>
  </si>
  <si>
    <t>Determinants (2x2, 3x3)  no calculator</t>
  </si>
  <si>
    <t>Solve Systems using Matrices</t>
  </si>
  <si>
    <t>Apps and Area of Triangles</t>
  </si>
  <si>
    <t>Review</t>
  </si>
  <si>
    <t>Parabolas (stand form)</t>
  </si>
  <si>
    <t>Hyperbolas (stand form)</t>
  </si>
  <si>
    <t>Classify Conics - put in standard form</t>
  </si>
  <si>
    <t>Test 3 - Intro to Trig</t>
  </si>
  <si>
    <t>Unit 4 Graphing Trig   Graph sin-cos degrees</t>
  </si>
  <si>
    <t>Graph sin-cos radians</t>
  </si>
  <si>
    <t>QUIZ - Graph sin-cos</t>
  </si>
  <si>
    <t>Graph tan-cot</t>
  </si>
  <si>
    <t>Finding inverses and inverse graphs</t>
  </si>
  <si>
    <t>Test 4 - Graph Trig</t>
  </si>
  <si>
    <r>
      <t xml:space="preserve">Unit 5 - Trig Identities  </t>
    </r>
    <r>
      <rPr>
        <sz val="7"/>
        <rFont val="Century Gothic"/>
        <family val="2"/>
      </rPr>
      <t>Reciproc/Pythag/Quot</t>
    </r>
  </si>
  <si>
    <t>Reciproc/Pythag/Quot</t>
  </si>
  <si>
    <t>Sum/Difference</t>
  </si>
  <si>
    <t>Review 5A</t>
  </si>
  <si>
    <t>Test 5A - Trig Identities</t>
  </si>
  <si>
    <t>Double Angle</t>
  </si>
  <si>
    <t>Half Angle</t>
  </si>
  <si>
    <t>Solve Trig Equations    (show w/o calc)</t>
  </si>
  <si>
    <t>Solve Trig Equations      with calculator</t>
  </si>
  <si>
    <t>Test 5B - Trig Identities</t>
  </si>
  <si>
    <t>Unit 6 Law of Sine-Cos  Law of Cosines</t>
  </si>
  <si>
    <t>Law of Sines</t>
  </si>
  <si>
    <t>Law of Sines Ambiguous Case</t>
  </si>
  <si>
    <t>Applications</t>
  </si>
  <si>
    <t>Test 6 - Law of Sin-Cos</t>
  </si>
  <si>
    <t>Add/Subt/Multiply  by scalar for vectors</t>
  </si>
  <si>
    <t>Direction of vector</t>
  </si>
  <si>
    <t>Test 7 - Vectors</t>
  </si>
  <si>
    <t>Unit 8 Polar Coordinates  Plot Polar Coord</t>
  </si>
  <si>
    <t>Graph Polar Equations</t>
  </si>
  <si>
    <t>Writing Equations in Polar Form</t>
  </si>
  <si>
    <t>Writing Equation in Rectangular Form</t>
  </si>
  <si>
    <t>Complex Numbers</t>
  </si>
  <si>
    <t>Complex to Polar Form</t>
  </si>
  <si>
    <t>Test 8 - Polar Coord</t>
  </si>
  <si>
    <t>Rewrite and Solve Logs and Exp.</t>
  </si>
  <si>
    <t>Expand &amp; Condense Logs</t>
  </si>
  <si>
    <t>Solve Logs and Exp.</t>
  </si>
  <si>
    <t>9A Test</t>
  </si>
  <si>
    <t>Parent Graphs and Transformations</t>
  </si>
  <si>
    <t>Logs &amp; Exponential Graphing</t>
  </si>
  <si>
    <t>Inverses and More Graphing</t>
  </si>
  <si>
    <t>Unit 9B Test</t>
  </si>
  <si>
    <t>MLK Day</t>
  </si>
  <si>
    <t>Winter Break</t>
  </si>
  <si>
    <t>Spring Break</t>
  </si>
  <si>
    <t xml:space="preserve"> GSE PreCalculus— Spring 2019</t>
  </si>
  <si>
    <t>JAN</t>
  </si>
  <si>
    <t>JAN/FEB</t>
  </si>
  <si>
    <t>FEB</t>
  </si>
  <si>
    <t>FEB/MAR</t>
  </si>
  <si>
    <t>MAR</t>
  </si>
  <si>
    <t>APR</t>
  </si>
  <si>
    <t>APR/MAY</t>
  </si>
  <si>
    <t>MAY</t>
  </si>
  <si>
    <t>Inverses/Matrix Equations</t>
  </si>
  <si>
    <t>QUIZ - Matrix ops without calculator</t>
  </si>
  <si>
    <t>Unit 3 Intro to Trig, Right Triangle Trig</t>
  </si>
  <si>
    <t>Standard position Reference/Coterminal</t>
  </si>
  <si>
    <t>Unit Circle degrees</t>
  </si>
  <si>
    <t>Unit Circle radians</t>
  </si>
  <si>
    <t>Using Unit Circle</t>
  </si>
  <si>
    <t>Review and Graph sec-csc</t>
  </si>
  <si>
    <r>
      <t xml:space="preserve">QUIZ - LOS/LOC, </t>
    </r>
    <r>
      <rPr>
        <sz val="8"/>
        <rFont val="Century Gothic"/>
        <family val="2"/>
      </rPr>
      <t>Begin Area of Triangles</t>
    </r>
  </si>
  <si>
    <t xml:space="preserve">Apps </t>
  </si>
  <si>
    <r>
      <t xml:space="preserve">Unit 7 Vectors, </t>
    </r>
    <r>
      <rPr>
        <sz val="6"/>
        <rFont val="Century Gothic"/>
        <family val="2"/>
      </rPr>
      <t>Definition-Comp Form-Mag</t>
    </r>
  </si>
  <si>
    <t>QUIZ</t>
  </si>
  <si>
    <t>Final Exam Review/Test Retakes Seniors</t>
  </si>
  <si>
    <t>Senior Final Exams</t>
  </si>
  <si>
    <t>Senior Final Exams/Test Retake Juniors</t>
  </si>
  <si>
    <t>Final Exam Review Juniors</t>
  </si>
  <si>
    <t>Snow?</t>
  </si>
  <si>
    <t>Evaluate Expressions Using Identities</t>
  </si>
  <si>
    <t>Inverses and Review</t>
  </si>
  <si>
    <t>Graph Logs and Exponentials</t>
  </si>
  <si>
    <t>Unit 1 Conics, Review Circles</t>
  </si>
  <si>
    <t>Test 1 - Conics</t>
  </si>
  <si>
    <t>Unit 2 - Matrices                           Intro/Operations with Matrices</t>
  </si>
  <si>
    <t>Test 2 - Matrices</t>
  </si>
  <si>
    <t>Ellipses (stand form)            Class meetings</t>
  </si>
  <si>
    <t>Writing Equations of Ellipses</t>
  </si>
  <si>
    <t>Writing Equations of Hyperbolas</t>
  </si>
  <si>
    <t>Systems/Review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</si>
</sst>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409]ddd"/>
  </numFmts>
  <fonts count="29">
    <font>
      <sz val="10"/>
      <name val="Arial"/>
    </font>
    <font>
      <sz val="8"/>
      <name val="Arial"/>
      <family val="2"/>
    </font>
    <font>
      <sz val="10"/>
      <name val="Myriad Condensed Web"/>
      <family val="2"/>
    </font>
    <font>
      <sz val="8"/>
      <name val="Myriad Condensed Web"/>
      <family val="2"/>
    </font>
    <font>
      <i/>
      <sz val="7"/>
      <name val="Myriad Condensed Web"/>
      <family val="2"/>
    </font>
    <font>
      <sz val="8"/>
      <color indexed="10"/>
      <name val="Myriad Condensed Web"/>
      <family val="2"/>
    </font>
    <font>
      <sz val="8"/>
      <color indexed="48"/>
      <name val="Myriad Condensed Web"/>
      <family val="2"/>
    </font>
    <font>
      <sz val="8"/>
      <color indexed="24"/>
      <name val="Myriad Condensed Web"/>
      <family val="2"/>
    </font>
    <font>
      <sz val="10"/>
      <color indexed="48"/>
      <name val="Myriad Condensed Web"/>
      <family val="2"/>
    </font>
    <font>
      <b/>
      <sz val="10"/>
      <name val="Myriad Condensed Web"/>
      <family val="2"/>
    </font>
    <font>
      <i/>
      <sz val="6"/>
      <name val="Myriad Condensed Web"/>
      <family val="2"/>
    </font>
    <font>
      <i/>
      <sz val="5"/>
      <name val="Myriad Condensed Web"/>
      <family val="2"/>
    </font>
    <font>
      <sz val="8"/>
      <name val="Myriad Condensed Web"/>
    </font>
    <font>
      <i/>
      <sz val="7"/>
      <name val="Myriad Condensed Web"/>
    </font>
    <font>
      <sz val="8"/>
      <name val="Century Gothic"/>
      <family val="2"/>
    </font>
    <font>
      <i/>
      <sz val="8"/>
      <name val="Century Gothic"/>
      <family val="2"/>
    </font>
    <font>
      <b/>
      <sz val="36"/>
      <color indexed="25"/>
      <name val="Myriad Condensed Web"/>
      <family val="2"/>
    </font>
    <font>
      <sz val="36"/>
      <name val="Myriad Condensed Web"/>
      <family val="2"/>
    </font>
    <font>
      <i/>
      <sz val="8"/>
      <name val="Myriad Condensed Web"/>
    </font>
    <font>
      <b/>
      <sz val="12"/>
      <name val="Myriad Condensed Web"/>
    </font>
    <font>
      <b/>
      <sz val="10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i/>
      <sz val="8"/>
      <name val="Myriad Condensed Web"/>
      <family val="2"/>
    </font>
    <font>
      <i/>
      <sz val="8"/>
      <name val="Arial Narrow"/>
      <family val="2"/>
    </font>
    <font>
      <sz val="10"/>
      <name val="Myriad Condensed Web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vertical="top" wrapText="1"/>
    </xf>
    <xf numFmtId="0" fontId="5" fillId="0" borderId="0" xfId="0" applyFont="1"/>
    <xf numFmtId="1" fontId="3" fillId="2" borderId="5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3" fillId="2" borderId="8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0" fontId="7" fillId="0" borderId="0" xfId="0" applyFont="1"/>
    <xf numFmtId="0" fontId="8" fillId="0" borderId="0" xfId="0" applyFont="1"/>
    <xf numFmtId="164" fontId="3" fillId="2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/>
    <xf numFmtId="1" fontId="3" fillId="2" borderId="6" xfId="0" applyNumberFormat="1" applyFont="1" applyFill="1" applyBorder="1" applyAlignment="1">
      <alignment horizontal="left" vertical="top" wrapText="1"/>
    </xf>
    <xf numFmtId="0" fontId="5" fillId="0" borderId="0" xfId="0" applyFont="1" applyBorder="1"/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2" borderId="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1" fontId="12" fillId="2" borderId="8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12" fillId="2" borderId="10" xfId="0" applyNumberFormat="1" applyFont="1" applyFill="1" applyBorder="1" applyAlignment="1">
      <alignment vertical="top" wrapText="1"/>
    </xf>
    <xf numFmtId="164" fontId="12" fillId="2" borderId="0" xfId="0" applyNumberFormat="1" applyFont="1" applyFill="1" applyBorder="1" applyAlignment="1">
      <alignment vertical="top" wrapText="1"/>
    </xf>
    <xf numFmtId="1" fontId="12" fillId="2" borderId="5" xfId="0" applyNumberFormat="1" applyFont="1" applyFill="1" applyBorder="1" applyAlignment="1">
      <alignment horizontal="left" vertical="top" wrapText="1"/>
    </xf>
    <xf numFmtId="164" fontId="12" fillId="2" borderId="7" xfId="0" applyNumberFormat="1" applyFont="1" applyFill="1" applyBorder="1" applyAlignment="1">
      <alignment vertical="top" wrapText="1"/>
    </xf>
    <xf numFmtId="1" fontId="12" fillId="2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 vertical="center"/>
    </xf>
    <xf numFmtId="0" fontId="17" fillId="0" borderId="0" xfId="0" applyFont="1"/>
    <xf numFmtId="0" fontId="18" fillId="2" borderId="0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164" fontId="12" fillId="2" borderId="6" xfId="0" applyNumberFormat="1" applyFont="1" applyFill="1" applyBorder="1" applyAlignment="1">
      <alignment horizontal="right" vertical="top" wrapText="1"/>
    </xf>
    <xf numFmtId="164" fontId="12" fillId="2" borderId="6" xfId="0" applyNumberFormat="1" applyFont="1" applyFill="1" applyBorder="1" applyAlignment="1">
      <alignment vertical="top" wrapText="1"/>
    </xf>
    <xf numFmtId="164" fontId="12" fillId="2" borderId="9" xfId="0" applyNumberFormat="1" applyFont="1" applyFill="1" applyBorder="1" applyAlignment="1">
      <alignment vertical="top" wrapText="1"/>
    </xf>
    <xf numFmtId="164" fontId="12" fillId="2" borderId="11" xfId="0" applyNumberFormat="1" applyFont="1" applyFill="1" applyBorder="1" applyAlignment="1">
      <alignment vertical="top" wrapText="1"/>
    </xf>
    <xf numFmtId="1" fontId="12" fillId="2" borderId="5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19" fillId="7" borderId="16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6B7BA"/>
      <rgbColor rgb="0098002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FF99"/>
      <color rgb="FFFF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="150" zoomScaleNormal="150" workbookViewId="0">
      <selection activeCell="F15" sqref="F15"/>
    </sheetView>
  </sheetViews>
  <sheetFormatPr defaultColWidth="9.1796875" defaultRowHeight="12.5"/>
  <cols>
    <col min="1" max="2" width="9.1796875" style="55"/>
    <col min="3" max="3" width="5" style="55" customWidth="1"/>
    <col min="4" max="4" width="13.453125" style="55" customWidth="1"/>
    <col min="5" max="5" width="12.453125" style="55" customWidth="1"/>
    <col min="6" max="6" width="17.54296875" style="43" customWidth="1"/>
    <col min="7" max="16384" width="9.1796875" style="56"/>
  </cols>
  <sheetData>
    <row r="1" spans="1:8" ht="25" customHeight="1">
      <c r="A1" s="68" t="s">
        <v>66</v>
      </c>
    </row>
    <row r="2" spans="1:8" ht="25" customHeight="1"/>
    <row r="3" spans="1:8" s="59" customFormat="1" ht="25" customHeight="1">
      <c r="A3" s="57" t="s">
        <v>1</v>
      </c>
      <c r="B3" s="57" t="s">
        <v>0</v>
      </c>
      <c r="C3" s="57" t="s">
        <v>10</v>
      </c>
      <c r="D3" s="57" t="s">
        <v>3</v>
      </c>
      <c r="E3" s="57" t="s">
        <v>4</v>
      </c>
      <c r="F3" s="58" t="s">
        <v>2</v>
      </c>
    </row>
    <row r="4" spans="1:8" ht="25" customHeight="1">
      <c r="A4" s="55">
        <v>1</v>
      </c>
      <c r="B4" s="69">
        <v>43472</v>
      </c>
      <c r="C4" s="70">
        <f>B4</f>
        <v>43472</v>
      </c>
      <c r="D4" s="71">
        <v>1</v>
      </c>
      <c r="E4" s="72"/>
      <c r="F4" s="42" t="s">
        <v>95</v>
      </c>
      <c r="H4" s="61"/>
    </row>
    <row r="5" spans="1:8" ht="25" customHeight="1">
      <c r="A5" s="55">
        <f>A4+1</f>
        <v>2</v>
      </c>
      <c r="B5" s="69">
        <f>IF(MOD(A4,5),B4+1,B4+3)</f>
        <v>43473</v>
      </c>
      <c r="C5" s="70">
        <f>B5</f>
        <v>43473</v>
      </c>
      <c r="D5" s="71">
        <v>2</v>
      </c>
      <c r="E5" s="72"/>
      <c r="F5" s="42" t="s">
        <v>20</v>
      </c>
      <c r="H5" s="42"/>
    </row>
    <row r="6" spans="1:8" ht="25" customHeight="1">
      <c r="A6" s="55">
        <f t="shared" ref="A6:A69" si="0">A5+1</f>
        <v>3</v>
      </c>
      <c r="B6" s="69">
        <f>IF(MOD(A5,5),B5+1,B5+3)</f>
        <v>43474</v>
      </c>
      <c r="C6" s="70">
        <f>B6</f>
        <v>43474</v>
      </c>
      <c r="D6" s="71">
        <v>3</v>
      </c>
      <c r="E6" s="73"/>
      <c r="F6" s="42" t="s">
        <v>99</v>
      </c>
      <c r="H6" s="42"/>
    </row>
    <row r="7" spans="1:8" ht="25" customHeight="1">
      <c r="A7" s="55">
        <f t="shared" si="0"/>
        <v>4</v>
      </c>
      <c r="B7" s="69">
        <f>IF(MOD(A6,5),B6+1,B6+3)</f>
        <v>43475</v>
      </c>
      <c r="C7" s="70">
        <f t="shared" ref="C7:C70" si="1">B7</f>
        <v>43475</v>
      </c>
      <c r="D7" s="71">
        <v>4</v>
      </c>
      <c r="E7" s="73"/>
      <c r="F7" s="43" t="s">
        <v>100</v>
      </c>
      <c r="H7" s="81"/>
    </row>
    <row r="8" spans="1:8" ht="25" customHeight="1">
      <c r="A8" s="55">
        <f t="shared" si="0"/>
        <v>5</v>
      </c>
      <c r="B8" s="69">
        <f>IF(MOD(A7,5),B7+1,B7+3)</f>
        <v>43476</v>
      </c>
      <c r="C8" s="70">
        <f t="shared" si="1"/>
        <v>43476</v>
      </c>
      <c r="D8" s="71">
        <v>5</v>
      </c>
      <c r="E8" s="73"/>
      <c r="F8" s="42" t="s">
        <v>21</v>
      </c>
      <c r="H8" s="62"/>
    </row>
    <row r="9" spans="1:8" ht="25" customHeight="1">
      <c r="A9" s="55">
        <f t="shared" si="0"/>
        <v>6</v>
      </c>
      <c r="B9" s="69">
        <f>IF(MOD(A8,5),B8+1,B8+3)</f>
        <v>43479</v>
      </c>
      <c r="C9" s="70">
        <f t="shared" si="1"/>
        <v>43479</v>
      </c>
      <c r="D9" s="71">
        <v>6</v>
      </c>
      <c r="E9" s="73"/>
      <c r="F9" s="43" t="s">
        <v>101</v>
      </c>
      <c r="H9" s="42"/>
    </row>
    <row r="10" spans="1:8" ht="25" customHeight="1">
      <c r="A10" s="55">
        <f t="shared" si="0"/>
        <v>7</v>
      </c>
      <c r="B10" s="69">
        <f t="shared" ref="B10:B73" si="2">IF(MOD(A9,5),B9+1,B9+3)</f>
        <v>43480</v>
      </c>
      <c r="C10" s="70">
        <f t="shared" si="1"/>
        <v>43480</v>
      </c>
      <c r="D10" s="71">
        <v>7</v>
      </c>
      <c r="E10" s="73"/>
      <c r="F10" s="42" t="s">
        <v>22</v>
      </c>
      <c r="H10" s="42"/>
    </row>
    <row r="11" spans="1:8" ht="25" customHeight="1">
      <c r="A11" s="55">
        <f t="shared" si="0"/>
        <v>8</v>
      </c>
      <c r="B11" s="69">
        <f t="shared" si="2"/>
        <v>43481</v>
      </c>
      <c r="C11" s="70">
        <f t="shared" si="1"/>
        <v>43481</v>
      </c>
      <c r="D11" s="71">
        <v>8</v>
      </c>
      <c r="E11" s="73"/>
      <c r="F11" s="42" t="s">
        <v>102</v>
      </c>
      <c r="G11" s="42"/>
      <c r="H11" s="42"/>
    </row>
    <row r="12" spans="1:8" ht="25" customHeight="1">
      <c r="A12" s="55">
        <f t="shared" si="0"/>
        <v>9</v>
      </c>
      <c r="B12" s="69">
        <f t="shared" si="2"/>
        <v>43482</v>
      </c>
      <c r="C12" s="70">
        <f t="shared" si="1"/>
        <v>43482</v>
      </c>
      <c r="D12" s="71">
        <v>9</v>
      </c>
      <c r="E12" s="73"/>
      <c r="F12" s="64" t="s">
        <v>96</v>
      </c>
      <c r="G12" s="64"/>
      <c r="H12" s="62"/>
    </row>
    <row r="13" spans="1:8" ht="25" customHeight="1">
      <c r="A13" s="55">
        <f t="shared" si="0"/>
        <v>10</v>
      </c>
      <c r="B13" s="69">
        <f t="shared" si="2"/>
        <v>43483</v>
      </c>
      <c r="C13" s="70">
        <f t="shared" si="1"/>
        <v>43483</v>
      </c>
      <c r="D13" s="71">
        <v>10</v>
      </c>
      <c r="E13" s="73"/>
      <c r="F13" s="43" t="s">
        <v>91</v>
      </c>
      <c r="H13" s="62"/>
    </row>
    <row r="14" spans="1:8" ht="25" customHeight="1">
      <c r="A14" s="55">
        <f t="shared" si="0"/>
        <v>11</v>
      </c>
      <c r="B14" s="69">
        <f t="shared" si="2"/>
        <v>43486</v>
      </c>
      <c r="C14" s="70">
        <f t="shared" si="1"/>
        <v>43486</v>
      </c>
      <c r="D14" s="71"/>
      <c r="E14" s="73" t="s">
        <v>63</v>
      </c>
      <c r="F14" s="42" t="s">
        <v>13</v>
      </c>
    </row>
    <row r="15" spans="1:8" ht="25" customHeight="1">
      <c r="A15" s="55">
        <f t="shared" si="0"/>
        <v>12</v>
      </c>
      <c r="B15" s="69">
        <f t="shared" si="2"/>
        <v>43487</v>
      </c>
      <c r="C15" s="70">
        <f t="shared" si="1"/>
        <v>43487</v>
      </c>
      <c r="D15" s="71">
        <v>11</v>
      </c>
      <c r="E15" s="73"/>
      <c r="F15" s="61" t="s">
        <v>97</v>
      </c>
    </row>
    <row r="16" spans="1:8" ht="25" customHeight="1">
      <c r="A16" s="55">
        <f t="shared" si="0"/>
        <v>13</v>
      </c>
      <c r="B16" s="69">
        <f t="shared" si="2"/>
        <v>43488</v>
      </c>
      <c r="C16" s="70">
        <f t="shared" si="1"/>
        <v>43488</v>
      </c>
      <c r="D16" s="71">
        <v>12</v>
      </c>
      <c r="E16" s="73"/>
      <c r="F16" s="42" t="s">
        <v>15</v>
      </c>
    </row>
    <row r="17" spans="1:7" ht="25" customHeight="1">
      <c r="A17" s="55">
        <f t="shared" si="0"/>
        <v>14</v>
      </c>
      <c r="B17" s="69">
        <f t="shared" si="2"/>
        <v>43489</v>
      </c>
      <c r="C17" s="70">
        <f t="shared" si="1"/>
        <v>43489</v>
      </c>
      <c r="D17" s="71">
        <v>13</v>
      </c>
      <c r="E17" s="73"/>
      <c r="F17" s="42" t="s">
        <v>16</v>
      </c>
    </row>
    <row r="18" spans="1:7" ht="25" customHeight="1">
      <c r="A18" s="55">
        <f t="shared" si="0"/>
        <v>15</v>
      </c>
      <c r="B18" s="69">
        <f t="shared" si="2"/>
        <v>43490</v>
      </c>
      <c r="C18" s="70">
        <f t="shared" si="1"/>
        <v>43490</v>
      </c>
      <c r="D18" s="71">
        <v>14</v>
      </c>
      <c r="E18" s="73"/>
      <c r="F18" s="81" t="s">
        <v>75</v>
      </c>
    </row>
    <row r="19" spans="1:7" ht="25" customHeight="1">
      <c r="A19" s="55">
        <f t="shared" si="0"/>
        <v>16</v>
      </c>
      <c r="B19" s="69">
        <f t="shared" si="2"/>
        <v>43493</v>
      </c>
      <c r="C19" s="70">
        <f t="shared" si="1"/>
        <v>43493</v>
      </c>
      <c r="D19" s="71">
        <v>15</v>
      </c>
      <c r="E19" s="73"/>
      <c r="F19" s="62" t="s">
        <v>76</v>
      </c>
    </row>
    <row r="20" spans="1:7" ht="25" customHeight="1">
      <c r="A20" s="55">
        <f t="shared" si="0"/>
        <v>17</v>
      </c>
      <c r="B20" s="69">
        <f t="shared" si="2"/>
        <v>43494</v>
      </c>
      <c r="C20" s="70">
        <f t="shared" si="1"/>
        <v>43494</v>
      </c>
      <c r="D20" s="71">
        <v>16</v>
      </c>
      <c r="E20" s="73"/>
      <c r="F20" s="42" t="s">
        <v>17</v>
      </c>
      <c r="G20" s="42"/>
    </row>
    <row r="21" spans="1:7" ht="25" customHeight="1">
      <c r="A21" s="55">
        <f t="shared" si="0"/>
        <v>18</v>
      </c>
      <c r="B21" s="69">
        <f t="shared" si="2"/>
        <v>43495</v>
      </c>
      <c r="C21" s="70">
        <f t="shared" si="1"/>
        <v>43495</v>
      </c>
      <c r="D21" s="71">
        <v>17</v>
      </c>
      <c r="E21" s="73"/>
      <c r="F21" s="42" t="s">
        <v>18</v>
      </c>
      <c r="G21" s="43"/>
    </row>
    <row r="22" spans="1:7" ht="25" customHeight="1">
      <c r="A22" s="55">
        <f t="shared" si="0"/>
        <v>19</v>
      </c>
      <c r="B22" s="69">
        <f t="shared" si="2"/>
        <v>43496</v>
      </c>
      <c r="C22" s="70">
        <f t="shared" si="1"/>
        <v>43496</v>
      </c>
      <c r="D22" s="71">
        <v>18</v>
      </c>
      <c r="E22" s="73"/>
      <c r="F22" s="42" t="s">
        <v>19</v>
      </c>
      <c r="G22" s="63"/>
    </row>
    <row r="23" spans="1:7" ht="25" customHeight="1">
      <c r="A23" s="55">
        <f t="shared" si="0"/>
        <v>20</v>
      </c>
      <c r="B23" s="69">
        <f t="shared" si="2"/>
        <v>43497</v>
      </c>
      <c r="C23" s="70">
        <f t="shared" si="1"/>
        <v>43497</v>
      </c>
      <c r="D23" s="71">
        <v>19</v>
      </c>
      <c r="E23" s="73"/>
      <c r="F23" s="62" t="s">
        <v>98</v>
      </c>
    </row>
    <row r="24" spans="1:7" ht="25" customHeight="1">
      <c r="A24" s="55">
        <f t="shared" si="0"/>
        <v>21</v>
      </c>
      <c r="B24" s="69">
        <f t="shared" si="2"/>
        <v>43500</v>
      </c>
      <c r="C24" s="70">
        <f t="shared" si="1"/>
        <v>43500</v>
      </c>
      <c r="D24" s="71">
        <v>20</v>
      </c>
      <c r="E24" s="72"/>
      <c r="F24" s="42" t="s">
        <v>77</v>
      </c>
    </row>
    <row r="25" spans="1:7" ht="25" customHeight="1">
      <c r="A25" s="55">
        <f t="shared" si="0"/>
        <v>22</v>
      </c>
      <c r="B25" s="69">
        <f t="shared" si="2"/>
        <v>43501</v>
      </c>
      <c r="C25" s="70">
        <f t="shared" si="1"/>
        <v>43501</v>
      </c>
      <c r="D25" s="71">
        <v>21</v>
      </c>
      <c r="E25" s="72"/>
      <c r="F25" s="43" t="s">
        <v>78</v>
      </c>
    </row>
    <row r="26" spans="1:7" ht="25" customHeight="1">
      <c r="A26" s="55">
        <f t="shared" si="0"/>
        <v>23</v>
      </c>
      <c r="B26" s="69">
        <f t="shared" si="2"/>
        <v>43502</v>
      </c>
      <c r="C26" s="70">
        <f t="shared" si="1"/>
        <v>43502</v>
      </c>
      <c r="D26" s="71">
        <v>22</v>
      </c>
      <c r="E26" s="72"/>
      <c r="F26" s="42" t="s">
        <v>79</v>
      </c>
    </row>
    <row r="27" spans="1:7" ht="25" customHeight="1">
      <c r="A27" s="55">
        <f t="shared" si="0"/>
        <v>24</v>
      </c>
      <c r="B27" s="69">
        <f t="shared" si="2"/>
        <v>43503</v>
      </c>
      <c r="C27" s="70">
        <f t="shared" si="1"/>
        <v>43503</v>
      </c>
      <c r="D27" s="71">
        <v>23</v>
      </c>
      <c r="E27" s="73"/>
      <c r="F27" s="42" t="s">
        <v>80</v>
      </c>
    </row>
    <row r="28" spans="1:7" ht="25" customHeight="1">
      <c r="A28" s="55">
        <f t="shared" si="0"/>
        <v>25</v>
      </c>
      <c r="B28" s="69">
        <f t="shared" si="2"/>
        <v>43504</v>
      </c>
      <c r="C28" s="70">
        <f t="shared" si="1"/>
        <v>43504</v>
      </c>
      <c r="D28" s="71">
        <v>24</v>
      </c>
      <c r="E28" s="72"/>
      <c r="F28" s="42" t="s">
        <v>81</v>
      </c>
    </row>
    <row r="29" spans="1:7" ht="25" customHeight="1">
      <c r="A29" s="55">
        <f t="shared" si="0"/>
        <v>26</v>
      </c>
      <c r="B29" s="69">
        <f t="shared" si="2"/>
        <v>43507</v>
      </c>
      <c r="C29" s="70">
        <f t="shared" si="1"/>
        <v>43507</v>
      </c>
      <c r="D29" s="71">
        <v>25</v>
      </c>
      <c r="E29" s="72"/>
      <c r="F29" s="42" t="s">
        <v>19</v>
      </c>
    </row>
    <row r="30" spans="1:7" ht="25" customHeight="1">
      <c r="A30" s="55">
        <f t="shared" si="0"/>
        <v>27</v>
      </c>
      <c r="B30" s="69">
        <f t="shared" si="2"/>
        <v>43508</v>
      </c>
      <c r="C30" s="70">
        <f t="shared" si="1"/>
        <v>43508</v>
      </c>
      <c r="D30" s="71">
        <v>26</v>
      </c>
      <c r="E30" s="72"/>
      <c r="F30" s="62" t="s">
        <v>23</v>
      </c>
    </row>
    <row r="31" spans="1:7" ht="25" customHeight="1">
      <c r="A31" s="55">
        <f t="shared" si="0"/>
        <v>28</v>
      </c>
      <c r="B31" s="69">
        <f t="shared" si="2"/>
        <v>43509</v>
      </c>
      <c r="C31" s="70">
        <f t="shared" si="1"/>
        <v>43509</v>
      </c>
      <c r="D31" s="71">
        <v>27</v>
      </c>
      <c r="E31" s="72"/>
      <c r="F31" s="42" t="s">
        <v>24</v>
      </c>
    </row>
    <row r="32" spans="1:7" ht="25" customHeight="1">
      <c r="A32" s="55">
        <f t="shared" si="0"/>
        <v>29</v>
      </c>
      <c r="B32" s="69">
        <f t="shared" si="2"/>
        <v>43510</v>
      </c>
      <c r="C32" s="70">
        <f t="shared" si="1"/>
        <v>43510</v>
      </c>
      <c r="D32" s="71">
        <v>28</v>
      </c>
      <c r="E32" s="72"/>
      <c r="F32" s="42" t="s">
        <v>25</v>
      </c>
    </row>
    <row r="33" spans="1:6" ht="25" customHeight="1">
      <c r="A33" s="55">
        <f t="shared" si="0"/>
        <v>30</v>
      </c>
      <c r="B33" s="69">
        <f t="shared" si="2"/>
        <v>43511</v>
      </c>
      <c r="C33" s="70">
        <f t="shared" si="1"/>
        <v>43511</v>
      </c>
      <c r="D33" s="71">
        <v>29</v>
      </c>
      <c r="E33" s="73"/>
      <c r="F33" s="66" t="s">
        <v>26</v>
      </c>
    </row>
    <row r="34" spans="1:6" ht="25" customHeight="1">
      <c r="A34" s="55">
        <f t="shared" si="0"/>
        <v>31</v>
      </c>
      <c r="B34" s="69">
        <f t="shared" si="2"/>
        <v>43514</v>
      </c>
      <c r="C34" s="70">
        <f t="shared" si="1"/>
        <v>43514</v>
      </c>
      <c r="D34" s="71"/>
      <c r="E34" s="74" t="s">
        <v>64</v>
      </c>
      <c r="F34" s="42" t="s">
        <v>13</v>
      </c>
    </row>
    <row r="35" spans="1:6" ht="25" customHeight="1">
      <c r="A35" s="55">
        <f t="shared" si="0"/>
        <v>32</v>
      </c>
      <c r="B35" s="69">
        <f t="shared" si="2"/>
        <v>43515</v>
      </c>
      <c r="C35" s="70">
        <f t="shared" si="1"/>
        <v>43515</v>
      </c>
      <c r="D35" s="71"/>
      <c r="E35" s="74" t="s">
        <v>64</v>
      </c>
      <c r="F35" s="65" t="s">
        <v>13</v>
      </c>
    </row>
    <row r="36" spans="1:6" ht="25" customHeight="1">
      <c r="A36" s="55">
        <f t="shared" si="0"/>
        <v>33</v>
      </c>
      <c r="B36" s="69">
        <f t="shared" si="2"/>
        <v>43516</v>
      </c>
      <c r="C36" s="70">
        <f t="shared" si="1"/>
        <v>43516</v>
      </c>
      <c r="D36" s="71"/>
      <c r="E36" s="74" t="s">
        <v>64</v>
      </c>
      <c r="F36" s="65" t="s">
        <v>13</v>
      </c>
    </row>
    <row r="37" spans="1:6" ht="25" customHeight="1">
      <c r="A37" s="55">
        <f t="shared" si="0"/>
        <v>34</v>
      </c>
      <c r="B37" s="69">
        <f t="shared" si="2"/>
        <v>43517</v>
      </c>
      <c r="C37" s="70">
        <f t="shared" si="1"/>
        <v>43517</v>
      </c>
      <c r="D37" s="71"/>
      <c r="E37" s="74" t="s">
        <v>64</v>
      </c>
      <c r="F37" s="42" t="s">
        <v>13</v>
      </c>
    </row>
    <row r="38" spans="1:6" ht="25" customHeight="1">
      <c r="A38" s="55">
        <f t="shared" si="0"/>
        <v>35</v>
      </c>
      <c r="B38" s="69">
        <f t="shared" si="2"/>
        <v>43518</v>
      </c>
      <c r="C38" s="70">
        <f t="shared" si="1"/>
        <v>43518</v>
      </c>
      <c r="D38" s="71"/>
      <c r="E38" s="74" t="s">
        <v>64</v>
      </c>
      <c r="F38" s="42" t="s">
        <v>13</v>
      </c>
    </row>
    <row r="39" spans="1:6" ht="25" customHeight="1">
      <c r="A39" s="55">
        <f t="shared" si="0"/>
        <v>36</v>
      </c>
      <c r="B39" s="69">
        <f t="shared" si="2"/>
        <v>43521</v>
      </c>
      <c r="C39" s="70">
        <f t="shared" si="1"/>
        <v>43521</v>
      </c>
      <c r="D39" s="71">
        <v>30</v>
      </c>
      <c r="E39" s="74"/>
      <c r="F39" s="42" t="s">
        <v>82</v>
      </c>
    </row>
    <row r="40" spans="1:6" ht="25" customHeight="1">
      <c r="A40" s="55">
        <f t="shared" si="0"/>
        <v>37</v>
      </c>
      <c r="B40" s="69">
        <f t="shared" si="2"/>
        <v>43522</v>
      </c>
      <c r="C40" s="70">
        <f t="shared" si="1"/>
        <v>43522</v>
      </c>
      <c r="D40" s="71">
        <v>31</v>
      </c>
      <c r="E40" s="74"/>
      <c r="F40" s="65" t="s">
        <v>27</v>
      </c>
    </row>
    <row r="41" spans="1:6" ht="25" customHeight="1">
      <c r="A41" s="55">
        <f t="shared" si="0"/>
        <v>38</v>
      </c>
      <c r="B41" s="69">
        <f t="shared" si="2"/>
        <v>43523</v>
      </c>
      <c r="C41" s="70">
        <f t="shared" si="1"/>
        <v>43523</v>
      </c>
      <c r="D41" s="71">
        <v>32</v>
      </c>
      <c r="E41" s="74"/>
      <c r="F41" s="42" t="s">
        <v>28</v>
      </c>
    </row>
    <row r="42" spans="1:6" ht="25" customHeight="1">
      <c r="A42" s="55">
        <f t="shared" si="0"/>
        <v>39</v>
      </c>
      <c r="B42" s="69">
        <f t="shared" si="2"/>
        <v>43524</v>
      </c>
      <c r="C42" s="70">
        <f t="shared" si="1"/>
        <v>43524</v>
      </c>
      <c r="D42" s="71">
        <v>33</v>
      </c>
      <c r="E42" s="74"/>
      <c r="F42" s="42" t="s">
        <v>19</v>
      </c>
    </row>
    <row r="43" spans="1:6" ht="25" customHeight="1">
      <c r="A43" s="55">
        <f t="shared" si="0"/>
        <v>40</v>
      </c>
      <c r="B43" s="69">
        <f t="shared" si="2"/>
        <v>43525</v>
      </c>
      <c r="C43" s="70">
        <f t="shared" si="1"/>
        <v>43525</v>
      </c>
      <c r="D43" s="71">
        <v>34</v>
      </c>
      <c r="E43" s="74"/>
      <c r="F43" s="62" t="s">
        <v>29</v>
      </c>
    </row>
    <row r="44" spans="1:6" ht="25" customHeight="1">
      <c r="A44" s="55">
        <f t="shared" si="0"/>
        <v>41</v>
      </c>
      <c r="B44" s="69">
        <f t="shared" si="2"/>
        <v>43528</v>
      </c>
      <c r="C44" s="70">
        <f t="shared" si="1"/>
        <v>43528</v>
      </c>
      <c r="D44" s="71">
        <v>35</v>
      </c>
      <c r="E44" s="74"/>
      <c r="F44" s="42" t="s">
        <v>30</v>
      </c>
    </row>
    <row r="45" spans="1:6" ht="25" customHeight="1">
      <c r="A45" s="55">
        <f t="shared" si="0"/>
        <v>42</v>
      </c>
      <c r="B45" s="69">
        <f t="shared" si="2"/>
        <v>43529</v>
      </c>
      <c r="C45" s="70">
        <f t="shared" si="1"/>
        <v>43529</v>
      </c>
      <c r="D45" s="71">
        <v>36</v>
      </c>
      <c r="E45" s="74"/>
      <c r="F45" s="67" t="s">
        <v>31</v>
      </c>
    </row>
    <row r="46" spans="1:6" ht="25" customHeight="1">
      <c r="A46" s="55">
        <f t="shared" si="0"/>
        <v>43</v>
      </c>
      <c r="B46" s="69">
        <f t="shared" si="2"/>
        <v>43530</v>
      </c>
      <c r="C46" s="70">
        <f t="shared" si="1"/>
        <v>43530</v>
      </c>
      <c r="D46" s="71">
        <v>37</v>
      </c>
      <c r="E46" s="74"/>
      <c r="F46" s="42" t="s">
        <v>92</v>
      </c>
    </row>
    <row r="47" spans="1:6" ht="25" customHeight="1">
      <c r="A47" s="55">
        <f t="shared" si="0"/>
        <v>44</v>
      </c>
      <c r="B47" s="69">
        <f t="shared" si="2"/>
        <v>43531</v>
      </c>
      <c r="C47" s="70">
        <f t="shared" si="1"/>
        <v>43531</v>
      </c>
      <c r="D47" s="71">
        <v>38</v>
      </c>
      <c r="E47" s="74"/>
      <c r="F47" s="42" t="s">
        <v>32</v>
      </c>
    </row>
    <row r="48" spans="1:6" ht="25" customHeight="1">
      <c r="A48" s="55">
        <f t="shared" si="0"/>
        <v>45</v>
      </c>
      <c r="B48" s="69">
        <f t="shared" si="2"/>
        <v>43532</v>
      </c>
      <c r="C48" s="70">
        <f t="shared" si="1"/>
        <v>43532</v>
      </c>
      <c r="D48" s="71">
        <v>39</v>
      </c>
      <c r="E48" s="74"/>
      <c r="F48" s="42" t="s">
        <v>33</v>
      </c>
    </row>
    <row r="49" spans="1:6" ht="25" customHeight="1">
      <c r="A49" s="55">
        <f t="shared" si="0"/>
        <v>46</v>
      </c>
      <c r="B49" s="69">
        <f t="shared" si="2"/>
        <v>43535</v>
      </c>
      <c r="C49" s="70">
        <f t="shared" si="1"/>
        <v>43535</v>
      </c>
      <c r="D49" s="71">
        <v>40</v>
      </c>
      <c r="E49" s="74"/>
      <c r="F49" s="62" t="s">
        <v>34</v>
      </c>
    </row>
    <row r="50" spans="1:6" ht="25" customHeight="1">
      <c r="A50" s="55">
        <f t="shared" si="0"/>
        <v>47</v>
      </c>
      <c r="B50" s="69">
        <f t="shared" si="2"/>
        <v>43536</v>
      </c>
      <c r="C50" s="70">
        <f t="shared" si="1"/>
        <v>43536</v>
      </c>
      <c r="D50" s="71">
        <v>41</v>
      </c>
      <c r="E50" s="74"/>
      <c r="F50" s="42" t="s">
        <v>35</v>
      </c>
    </row>
    <row r="51" spans="1:6" ht="25" customHeight="1">
      <c r="A51" s="55">
        <f t="shared" si="0"/>
        <v>48</v>
      </c>
      <c r="B51" s="69">
        <f t="shared" si="2"/>
        <v>43537</v>
      </c>
      <c r="C51" s="70">
        <f t="shared" si="1"/>
        <v>43537</v>
      </c>
      <c r="D51" s="71">
        <v>42</v>
      </c>
      <c r="E51" s="75" t="s">
        <v>14</v>
      </c>
      <c r="F51" s="42" t="s">
        <v>36</v>
      </c>
    </row>
    <row r="52" spans="1:6" ht="25" customHeight="1">
      <c r="A52" s="55">
        <f t="shared" si="0"/>
        <v>49</v>
      </c>
      <c r="B52" s="69">
        <f t="shared" si="2"/>
        <v>43538</v>
      </c>
      <c r="C52" s="70">
        <f t="shared" si="1"/>
        <v>43538</v>
      </c>
      <c r="D52" s="71">
        <v>43</v>
      </c>
      <c r="E52" s="75"/>
      <c r="F52" s="42" t="s">
        <v>37</v>
      </c>
    </row>
    <row r="53" spans="1:6" ht="25" customHeight="1">
      <c r="A53" s="55">
        <f t="shared" si="0"/>
        <v>50</v>
      </c>
      <c r="B53" s="69">
        <f t="shared" si="2"/>
        <v>43539</v>
      </c>
      <c r="C53" s="70">
        <f t="shared" si="1"/>
        <v>43539</v>
      </c>
      <c r="D53" s="71">
        <v>44</v>
      </c>
      <c r="E53" s="75"/>
      <c r="F53" s="42" t="s">
        <v>38</v>
      </c>
    </row>
    <row r="54" spans="1:6" ht="25" customHeight="1">
      <c r="A54" s="55">
        <f t="shared" si="0"/>
        <v>51</v>
      </c>
      <c r="B54" s="69">
        <f t="shared" si="2"/>
        <v>43542</v>
      </c>
      <c r="C54" s="70">
        <f t="shared" si="1"/>
        <v>43542</v>
      </c>
      <c r="D54" s="71">
        <v>45</v>
      </c>
      <c r="E54" s="74"/>
      <c r="F54" s="42" t="s">
        <v>19</v>
      </c>
    </row>
    <row r="55" spans="1:6" ht="25" customHeight="1">
      <c r="A55" s="55">
        <f t="shared" si="0"/>
        <v>52</v>
      </c>
      <c r="B55" s="69">
        <f t="shared" si="2"/>
        <v>43543</v>
      </c>
      <c r="C55" s="70">
        <f t="shared" si="1"/>
        <v>43543</v>
      </c>
      <c r="D55" s="71">
        <v>46</v>
      </c>
      <c r="E55" s="74"/>
      <c r="F55" s="62" t="s">
        <v>39</v>
      </c>
    </row>
    <row r="56" spans="1:6" ht="25" customHeight="1">
      <c r="A56" s="55">
        <f t="shared" si="0"/>
        <v>53</v>
      </c>
      <c r="B56" s="69">
        <f t="shared" si="2"/>
        <v>43544</v>
      </c>
      <c r="C56" s="70">
        <f t="shared" si="1"/>
        <v>43544</v>
      </c>
      <c r="D56" s="71">
        <v>47</v>
      </c>
      <c r="E56" s="74"/>
      <c r="F56" s="42" t="s">
        <v>40</v>
      </c>
    </row>
    <row r="57" spans="1:6" ht="25" customHeight="1">
      <c r="A57" s="55">
        <f t="shared" si="0"/>
        <v>54</v>
      </c>
      <c r="B57" s="69">
        <f t="shared" si="2"/>
        <v>43545</v>
      </c>
      <c r="C57" s="70">
        <f t="shared" si="1"/>
        <v>43545</v>
      </c>
      <c r="D57" s="71">
        <v>48</v>
      </c>
      <c r="E57" s="73"/>
      <c r="F57" s="42" t="s">
        <v>41</v>
      </c>
    </row>
    <row r="58" spans="1:6" ht="25" customHeight="1">
      <c r="A58" s="55">
        <f t="shared" si="0"/>
        <v>55</v>
      </c>
      <c r="B58" s="69">
        <f t="shared" si="2"/>
        <v>43546</v>
      </c>
      <c r="C58" s="70">
        <f t="shared" si="1"/>
        <v>43546</v>
      </c>
      <c r="D58" s="71">
        <v>49</v>
      </c>
      <c r="E58" s="74"/>
      <c r="F58" s="43" t="s">
        <v>42</v>
      </c>
    </row>
    <row r="59" spans="1:6" ht="25" customHeight="1">
      <c r="A59" s="55">
        <f t="shared" si="0"/>
        <v>56</v>
      </c>
      <c r="B59" s="69">
        <f t="shared" si="2"/>
        <v>43549</v>
      </c>
      <c r="C59" s="70">
        <f t="shared" si="1"/>
        <v>43549</v>
      </c>
      <c r="D59" s="71">
        <v>50</v>
      </c>
      <c r="E59" s="74"/>
      <c r="F59" s="64" t="s">
        <v>83</v>
      </c>
    </row>
    <row r="60" spans="1:6" ht="25" customHeight="1">
      <c r="A60" s="55">
        <f t="shared" si="0"/>
        <v>57</v>
      </c>
      <c r="B60" s="69">
        <f t="shared" si="2"/>
        <v>43550</v>
      </c>
      <c r="C60" s="70">
        <f t="shared" si="1"/>
        <v>43550</v>
      </c>
      <c r="D60" s="71">
        <v>51</v>
      </c>
      <c r="E60" s="74"/>
      <c r="F60" s="42" t="s">
        <v>43</v>
      </c>
    </row>
    <row r="61" spans="1:6" ht="25" customHeight="1">
      <c r="A61" s="55">
        <f t="shared" si="0"/>
        <v>58</v>
      </c>
      <c r="B61" s="69">
        <f t="shared" si="2"/>
        <v>43551</v>
      </c>
      <c r="C61" s="70">
        <f t="shared" si="1"/>
        <v>43551</v>
      </c>
      <c r="D61" s="71">
        <v>52</v>
      </c>
      <c r="E61" s="74"/>
      <c r="F61" s="42" t="s">
        <v>84</v>
      </c>
    </row>
    <row r="62" spans="1:6" ht="25" customHeight="1">
      <c r="A62" s="55">
        <f t="shared" si="0"/>
        <v>59</v>
      </c>
      <c r="B62" s="69">
        <f t="shared" si="2"/>
        <v>43552</v>
      </c>
      <c r="C62" s="70">
        <f t="shared" si="1"/>
        <v>43552</v>
      </c>
      <c r="D62" s="71">
        <v>53</v>
      </c>
      <c r="E62" s="74"/>
      <c r="F62" s="65" t="s">
        <v>19</v>
      </c>
    </row>
    <row r="63" spans="1:6" ht="25" customHeight="1">
      <c r="A63" s="55">
        <f t="shared" si="0"/>
        <v>60</v>
      </c>
      <c r="B63" s="69">
        <f t="shared" si="2"/>
        <v>43553</v>
      </c>
      <c r="C63" s="70">
        <f t="shared" si="1"/>
        <v>43553</v>
      </c>
      <c r="D63" s="71">
        <v>54</v>
      </c>
      <c r="E63" s="76"/>
      <c r="F63" s="62" t="s">
        <v>44</v>
      </c>
    </row>
    <row r="64" spans="1:6" ht="25" customHeight="1">
      <c r="A64" s="55">
        <f t="shared" si="0"/>
        <v>61</v>
      </c>
      <c r="B64" s="69">
        <f t="shared" si="2"/>
        <v>43556</v>
      </c>
      <c r="C64" s="70">
        <f t="shared" si="1"/>
        <v>43556</v>
      </c>
      <c r="D64" s="71"/>
      <c r="E64" s="76" t="s">
        <v>65</v>
      </c>
      <c r="F64" s="42" t="s">
        <v>13</v>
      </c>
    </row>
    <row r="65" spans="1:6" ht="25" customHeight="1">
      <c r="A65" s="55">
        <f t="shared" si="0"/>
        <v>62</v>
      </c>
      <c r="B65" s="69">
        <f t="shared" si="2"/>
        <v>43557</v>
      </c>
      <c r="C65" s="70">
        <f t="shared" si="1"/>
        <v>43557</v>
      </c>
      <c r="D65" s="71"/>
      <c r="E65" s="76" t="s">
        <v>65</v>
      </c>
      <c r="F65" s="42" t="s">
        <v>13</v>
      </c>
    </row>
    <row r="66" spans="1:6" ht="25" customHeight="1">
      <c r="A66" s="55">
        <f t="shared" si="0"/>
        <v>63</v>
      </c>
      <c r="B66" s="69">
        <f t="shared" si="2"/>
        <v>43558</v>
      </c>
      <c r="C66" s="70">
        <f t="shared" si="1"/>
        <v>43558</v>
      </c>
      <c r="D66" s="71"/>
      <c r="E66" s="76" t="s">
        <v>65</v>
      </c>
      <c r="F66" s="43" t="s">
        <v>13</v>
      </c>
    </row>
    <row r="67" spans="1:6" ht="25" customHeight="1">
      <c r="A67" s="55">
        <f t="shared" si="0"/>
        <v>64</v>
      </c>
      <c r="B67" s="69">
        <f t="shared" si="2"/>
        <v>43559</v>
      </c>
      <c r="C67" s="70">
        <f t="shared" si="1"/>
        <v>43559</v>
      </c>
      <c r="D67" s="71"/>
      <c r="E67" s="76" t="s">
        <v>65</v>
      </c>
      <c r="F67" s="43" t="s">
        <v>13</v>
      </c>
    </row>
    <row r="68" spans="1:6" ht="25" customHeight="1">
      <c r="A68" s="55">
        <f t="shared" si="0"/>
        <v>65</v>
      </c>
      <c r="B68" s="69">
        <f t="shared" si="2"/>
        <v>43560</v>
      </c>
      <c r="C68" s="70">
        <f t="shared" si="1"/>
        <v>43560</v>
      </c>
      <c r="D68" s="71"/>
      <c r="E68" s="76" t="s">
        <v>65</v>
      </c>
      <c r="F68" s="42" t="s">
        <v>13</v>
      </c>
    </row>
    <row r="69" spans="1:6" ht="25" customHeight="1">
      <c r="A69" s="55">
        <f t="shared" si="0"/>
        <v>66</v>
      </c>
      <c r="B69" s="69">
        <f t="shared" si="2"/>
        <v>43563</v>
      </c>
      <c r="C69" s="70">
        <f t="shared" si="1"/>
        <v>43563</v>
      </c>
      <c r="D69" s="71">
        <v>55</v>
      </c>
      <c r="E69" s="72"/>
      <c r="F69" s="42" t="s">
        <v>85</v>
      </c>
    </row>
    <row r="70" spans="1:6" ht="25" customHeight="1">
      <c r="A70" s="55">
        <f t="shared" ref="A70:A108" si="3">A69+1</f>
        <v>67</v>
      </c>
      <c r="B70" s="69">
        <f t="shared" si="2"/>
        <v>43564</v>
      </c>
      <c r="C70" s="70">
        <f t="shared" si="1"/>
        <v>43564</v>
      </c>
      <c r="D70" s="71">
        <v>56</v>
      </c>
      <c r="E70" s="72"/>
      <c r="F70" s="42" t="s">
        <v>45</v>
      </c>
    </row>
    <row r="71" spans="1:6" ht="25" customHeight="1">
      <c r="A71" s="55">
        <f t="shared" si="3"/>
        <v>68</v>
      </c>
      <c r="B71" s="69">
        <f t="shared" si="2"/>
        <v>43565</v>
      </c>
      <c r="C71" s="70">
        <f t="shared" ref="C71:C107" si="4">B71</f>
        <v>43565</v>
      </c>
      <c r="D71" s="71">
        <v>57</v>
      </c>
      <c r="E71" s="72"/>
      <c r="F71" s="65" t="s">
        <v>46</v>
      </c>
    </row>
    <row r="72" spans="1:6" ht="25" customHeight="1">
      <c r="A72" s="55">
        <f t="shared" si="3"/>
        <v>69</v>
      </c>
      <c r="B72" s="69">
        <f t="shared" si="2"/>
        <v>43566</v>
      </c>
      <c r="C72" s="70">
        <f t="shared" si="4"/>
        <v>43566</v>
      </c>
      <c r="D72" s="71">
        <v>58</v>
      </c>
      <c r="E72" s="72"/>
      <c r="F72" s="62" t="s">
        <v>86</v>
      </c>
    </row>
    <row r="73" spans="1:6" ht="25" customHeight="1">
      <c r="A73" s="55">
        <f t="shared" si="3"/>
        <v>70</v>
      </c>
      <c r="B73" s="69">
        <f t="shared" si="2"/>
        <v>43567</v>
      </c>
      <c r="C73" s="70">
        <f t="shared" si="4"/>
        <v>43567</v>
      </c>
      <c r="D73" s="71">
        <v>59</v>
      </c>
      <c r="E73" s="72"/>
      <c r="F73" s="43" t="s">
        <v>43</v>
      </c>
    </row>
    <row r="74" spans="1:6" ht="25" customHeight="1">
      <c r="A74" s="55">
        <f t="shared" si="3"/>
        <v>71</v>
      </c>
      <c r="B74" s="69">
        <f t="shared" ref="B74:B103" si="5">IF(MOD(A73,5),B73+1,B73+3)</f>
        <v>43570</v>
      </c>
      <c r="C74" s="70">
        <f t="shared" si="4"/>
        <v>43570</v>
      </c>
      <c r="D74" s="71">
        <v>60</v>
      </c>
      <c r="E74" s="77"/>
      <c r="F74" s="43" t="s">
        <v>43</v>
      </c>
    </row>
    <row r="75" spans="1:6" ht="25" customHeight="1">
      <c r="A75" s="55">
        <f t="shared" si="3"/>
        <v>72</v>
      </c>
      <c r="B75" s="69">
        <f t="shared" si="5"/>
        <v>43571</v>
      </c>
      <c r="C75" s="70">
        <f t="shared" si="4"/>
        <v>43571</v>
      </c>
      <c r="D75" s="71">
        <v>61</v>
      </c>
      <c r="E75" s="77"/>
      <c r="F75" s="42" t="s">
        <v>19</v>
      </c>
    </row>
    <row r="76" spans="1:6" ht="25" customHeight="1">
      <c r="A76" s="55">
        <f t="shared" si="3"/>
        <v>73</v>
      </c>
      <c r="B76" s="69">
        <f t="shared" si="5"/>
        <v>43572</v>
      </c>
      <c r="C76" s="70">
        <f t="shared" si="4"/>
        <v>43572</v>
      </c>
      <c r="D76" s="71">
        <v>62</v>
      </c>
      <c r="E76" s="72"/>
      <c r="F76" s="64" t="s">
        <v>47</v>
      </c>
    </row>
    <row r="77" spans="1:6" ht="25" customHeight="1">
      <c r="A77" s="55">
        <f t="shared" si="3"/>
        <v>74</v>
      </c>
      <c r="B77" s="69">
        <f t="shared" si="5"/>
        <v>43573</v>
      </c>
      <c r="C77" s="70">
        <f t="shared" si="4"/>
        <v>43573</v>
      </c>
      <c r="D77" s="71">
        <v>63</v>
      </c>
      <c r="E77" s="77"/>
      <c r="F77" s="67" t="s">
        <v>48</v>
      </c>
    </row>
    <row r="78" spans="1:6" ht="25" customHeight="1">
      <c r="A78" s="55">
        <f t="shared" si="3"/>
        <v>75</v>
      </c>
      <c r="B78" s="69">
        <f t="shared" si="5"/>
        <v>43574</v>
      </c>
      <c r="C78" s="70">
        <f t="shared" si="4"/>
        <v>43574</v>
      </c>
      <c r="D78" s="71">
        <v>64</v>
      </c>
      <c r="E78" s="77"/>
      <c r="F78" s="42" t="s">
        <v>49</v>
      </c>
    </row>
    <row r="79" spans="1:6" ht="25" customHeight="1">
      <c r="A79" s="55">
        <f t="shared" si="3"/>
        <v>76</v>
      </c>
      <c r="B79" s="69">
        <f t="shared" si="5"/>
        <v>43577</v>
      </c>
      <c r="C79" s="70">
        <f t="shared" si="4"/>
        <v>43577</v>
      </c>
      <c r="D79" s="71">
        <v>65</v>
      </c>
      <c r="E79" s="74"/>
      <c r="F79" s="43" t="s">
        <v>50</v>
      </c>
    </row>
    <row r="80" spans="1:6" ht="25" customHeight="1">
      <c r="A80" s="55">
        <f t="shared" si="3"/>
        <v>77</v>
      </c>
      <c r="B80" s="69">
        <f t="shared" si="5"/>
        <v>43578</v>
      </c>
      <c r="C80" s="70">
        <f t="shared" si="4"/>
        <v>43578</v>
      </c>
      <c r="D80" s="71">
        <v>66</v>
      </c>
      <c r="E80" s="74"/>
      <c r="F80" s="42" t="s">
        <v>51</v>
      </c>
    </row>
    <row r="81" spans="1:6" ht="25" customHeight="1">
      <c r="A81" s="55">
        <f t="shared" si="3"/>
        <v>78</v>
      </c>
      <c r="B81" s="69">
        <f t="shared" si="5"/>
        <v>43579</v>
      </c>
      <c r="C81" s="70">
        <f t="shared" si="4"/>
        <v>43579</v>
      </c>
      <c r="D81" s="71">
        <v>67</v>
      </c>
      <c r="E81" s="74"/>
      <c r="F81" s="42" t="s">
        <v>52</v>
      </c>
    </row>
    <row r="82" spans="1:6" ht="25" customHeight="1">
      <c r="A82" s="55">
        <f t="shared" si="3"/>
        <v>79</v>
      </c>
      <c r="B82" s="69">
        <f t="shared" si="5"/>
        <v>43580</v>
      </c>
      <c r="C82" s="70">
        <f t="shared" si="4"/>
        <v>43580</v>
      </c>
      <c r="D82" s="71">
        <v>68</v>
      </c>
      <c r="E82" s="74"/>
      <c r="F82" s="42" t="s">
        <v>53</v>
      </c>
    </row>
    <row r="83" spans="1:6" ht="25" customHeight="1">
      <c r="A83" s="55">
        <f t="shared" si="3"/>
        <v>80</v>
      </c>
      <c r="B83" s="69">
        <f t="shared" si="5"/>
        <v>43581</v>
      </c>
      <c r="C83" s="70">
        <f t="shared" si="4"/>
        <v>43581</v>
      </c>
      <c r="D83" s="71">
        <v>69</v>
      </c>
      <c r="E83" s="74"/>
      <c r="F83" s="42" t="s">
        <v>19</v>
      </c>
    </row>
    <row r="84" spans="1:6" ht="25" customHeight="1">
      <c r="A84" s="55">
        <f t="shared" si="3"/>
        <v>81</v>
      </c>
      <c r="B84" s="69">
        <f t="shared" si="5"/>
        <v>43584</v>
      </c>
      <c r="C84" s="70">
        <f t="shared" si="4"/>
        <v>43584</v>
      </c>
      <c r="D84" s="71">
        <v>70</v>
      </c>
      <c r="E84" s="74"/>
      <c r="F84" s="62" t="s">
        <v>54</v>
      </c>
    </row>
    <row r="85" spans="1:6" ht="25" customHeight="1">
      <c r="A85" s="55">
        <f t="shared" si="3"/>
        <v>82</v>
      </c>
      <c r="B85" s="69">
        <f t="shared" si="5"/>
        <v>43585</v>
      </c>
      <c r="C85" s="70">
        <f t="shared" si="4"/>
        <v>43585</v>
      </c>
      <c r="D85" s="71">
        <v>71</v>
      </c>
      <c r="E85" s="74"/>
      <c r="F85" s="42" t="s">
        <v>55</v>
      </c>
    </row>
    <row r="86" spans="1:6" ht="25" customHeight="1">
      <c r="A86" s="55">
        <f t="shared" si="3"/>
        <v>83</v>
      </c>
      <c r="B86" s="69">
        <f t="shared" si="5"/>
        <v>43586</v>
      </c>
      <c r="C86" s="70">
        <f t="shared" si="4"/>
        <v>43586</v>
      </c>
      <c r="D86" s="71">
        <v>72</v>
      </c>
      <c r="E86" s="74"/>
      <c r="F86" s="65" t="s">
        <v>56</v>
      </c>
    </row>
    <row r="87" spans="1:6" ht="25" customHeight="1">
      <c r="A87" s="55">
        <f t="shared" si="3"/>
        <v>84</v>
      </c>
      <c r="B87" s="69">
        <f t="shared" si="5"/>
        <v>43587</v>
      </c>
      <c r="C87" s="70">
        <f t="shared" si="4"/>
        <v>43587</v>
      </c>
      <c r="D87" s="71">
        <v>73</v>
      </c>
      <c r="E87" s="74"/>
      <c r="F87" s="65" t="s">
        <v>57</v>
      </c>
    </row>
    <row r="88" spans="1:6" ht="25" customHeight="1">
      <c r="A88" s="55">
        <f t="shared" si="3"/>
        <v>85</v>
      </c>
      <c r="B88" s="69">
        <f t="shared" si="5"/>
        <v>43588</v>
      </c>
      <c r="C88" s="70">
        <f t="shared" si="4"/>
        <v>43588</v>
      </c>
      <c r="D88" s="71">
        <v>74</v>
      </c>
      <c r="E88" s="74"/>
      <c r="F88" s="64" t="s">
        <v>93</v>
      </c>
    </row>
    <row r="89" spans="1:6" ht="25" customHeight="1">
      <c r="A89" s="55">
        <f t="shared" si="3"/>
        <v>86</v>
      </c>
      <c r="B89" s="69">
        <f t="shared" si="5"/>
        <v>43591</v>
      </c>
      <c r="C89" s="70">
        <f t="shared" si="4"/>
        <v>43591</v>
      </c>
      <c r="D89" s="71">
        <v>75</v>
      </c>
      <c r="E89" s="78"/>
      <c r="F89" s="62" t="s">
        <v>58</v>
      </c>
    </row>
    <row r="90" spans="1:6" ht="25" customHeight="1">
      <c r="A90" s="55">
        <f t="shared" si="3"/>
        <v>87</v>
      </c>
      <c r="B90" s="69">
        <f t="shared" si="5"/>
        <v>43592</v>
      </c>
      <c r="C90" s="70">
        <f t="shared" si="4"/>
        <v>43592</v>
      </c>
      <c r="D90" s="71">
        <v>76</v>
      </c>
      <c r="E90" s="79"/>
      <c r="F90" s="43" t="s">
        <v>59</v>
      </c>
    </row>
    <row r="91" spans="1:6" ht="25" customHeight="1">
      <c r="A91" s="55">
        <f t="shared" si="3"/>
        <v>88</v>
      </c>
      <c r="B91" s="69">
        <f t="shared" si="5"/>
        <v>43593</v>
      </c>
      <c r="C91" s="70">
        <f t="shared" si="4"/>
        <v>43593</v>
      </c>
      <c r="D91" s="71">
        <v>77</v>
      </c>
      <c r="E91" s="79"/>
      <c r="F91" s="43" t="s">
        <v>94</v>
      </c>
    </row>
    <row r="92" spans="1:6" ht="25" customHeight="1">
      <c r="A92" s="55">
        <f t="shared" si="3"/>
        <v>89</v>
      </c>
      <c r="B92" s="69">
        <f t="shared" si="5"/>
        <v>43594</v>
      </c>
      <c r="C92" s="70">
        <f t="shared" si="4"/>
        <v>43594</v>
      </c>
      <c r="D92" s="71">
        <v>78</v>
      </c>
      <c r="E92" s="73"/>
      <c r="F92" s="65" t="s">
        <v>60</v>
      </c>
    </row>
    <row r="93" spans="1:6" ht="25" customHeight="1">
      <c r="A93" s="55">
        <f t="shared" si="3"/>
        <v>90</v>
      </c>
      <c r="B93" s="69">
        <f t="shared" si="5"/>
        <v>43595</v>
      </c>
      <c r="C93" s="70">
        <f t="shared" si="4"/>
        <v>43595</v>
      </c>
      <c r="D93" s="71">
        <v>79</v>
      </c>
      <c r="E93" s="73"/>
      <c r="F93" s="65" t="s">
        <v>61</v>
      </c>
    </row>
    <row r="94" spans="1:6" ht="25" customHeight="1">
      <c r="A94" s="55">
        <f t="shared" si="3"/>
        <v>91</v>
      </c>
      <c r="B94" s="69">
        <f t="shared" si="5"/>
        <v>43598</v>
      </c>
      <c r="C94" s="70">
        <f t="shared" si="4"/>
        <v>43598</v>
      </c>
      <c r="D94" s="71">
        <v>80</v>
      </c>
      <c r="E94" s="80"/>
      <c r="F94" s="65" t="s">
        <v>19</v>
      </c>
    </row>
    <row r="95" spans="1:6" ht="25" customHeight="1">
      <c r="A95" s="55">
        <f t="shared" si="3"/>
        <v>92</v>
      </c>
      <c r="B95" s="69">
        <f t="shared" si="5"/>
        <v>43599</v>
      </c>
      <c r="C95" s="70">
        <f t="shared" si="4"/>
        <v>43599</v>
      </c>
      <c r="D95" s="71">
        <v>81</v>
      </c>
      <c r="E95" s="80"/>
      <c r="F95" s="66" t="s">
        <v>62</v>
      </c>
    </row>
    <row r="96" spans="1:6" ht="25" customHeight="1">
      <c r="A96" s="55">
        <f t="shared" si="3"/>
        <v>93</v>
      </c>
      <c r="B96" s="69">
        <f t="shared" si="5"/>
        <v>43600</v>
      </c>
      <c r="C96" s="70">
        <f t="shared" si="4"/>
        <v>43600</v>
      </c>
      <c r="D96" s="71">
        <v>82</v>
      </c>
      <c r="E96" s="74"/>
      <c r="F96" s="43" t="s">
        <v>87</v>
      </c>
    </row>
    <row r="97" spans="1:6" ht="25" customHeight="1">
      <c r="A97" s="55">
        <f t="shared" si="3"/>
        <v>94</v>
      </c>
      <c r="B97" s="69">
        <f t="shared" si="5"/>
        <v>43601</v>
      </c>
      <c r="C97" s="70">
        <f t="shared" si="4"/>
        <v>43601</v>
      </c>
      <c r="D97" s="71">
        <v>83</v>
      </c>
      <c r="E97" s="74"/>
      <c r="F97" s="66" t="s">
        <v>88</v>
      </c>
    </row>
    <row r="98" spans="1:6" ht="25" customHeight="1">
      <c r="A98" s="55">
        <f t="shared" si="3"/>
        <v>95</v>
      </c>
      <c r="B98" s="69">
        <f t="shared" si="5"/>
        <v>43602</v>
      </c>
      <c r="C98" s="70">
        <f t="shared" si="4"/>
        <v>43602</v>
      </c>
      <c r="D98" s="71">
        <v>84</v>
      </c>
      <c r="E98" s="74"/>
      <c r="F98" s="64" t="s">
        <v>89</v>
      </c>
    </row>
    <row r="99" spans="1:6" ht="25" customHeight="1">
      <c r="A99" s="55">
        <f t="shared" si="3"/>
        <v>96</v>
      </c>
      <c r="B99" s="69">
        <f t="shared" si="5"/>
        <v>43605</v>
      </c>
      <c r="C99" s="70">
        <f t="shared" si="4"/>
        <v>43605</v>
      </c>
      <c r="D99" s="71">
        <v>85</v>
      </c>
      <c r="E99" s="74"/>
      <c r="F99" s="43" t="s">
        <v>90</v>
      </c>
    </row>
    <row r="100" spans="1:6" ht="25" customHeight="1">
      <c r="A100" s="55">
        <f t="shared" si="3"/>
        <v>97</v>
      </c>
      <c r="B100" s="69">
        <f t="shared" si="5"/>
        <v>43606</v>
      </c>
      <c r="C100" s="70">
        <f t="shared" si="4"/>
        <v>43606</v>
      </c>
      <c r="D100" s="71">
        <v>86</v>
      </c>
      <c r="E100" s="74" t="s">
        <v>12</v>
      </c>
      <c r="F100" s="66" t="s">
        <v>12</v>
      </c>
    </row>
    <row r="101" spans="1:6" ht="25" customHeight="1">
      <c r="A101" s="55">
        <f t="shared" si="3"/>
        <v>98</v>
      </c>
      <c r="B101" s="69">
        <f t="shared" si="5"/>
        <v>43607</v>
      </c>
      <c r="C101" s="70">
        <f t="shared" si="4"/>
        <v>43607</v>
      </c>
      <c r="D101" s="71">
        <v>87</v>
      </c>
      <c r="E101" s="79" t="s">
        <v>12</v>
      </c>
      <c r="F101" s="66" t="s">
        <v>12</v>
      </c>
    </row>
    <row r="102" spans="1:6" ht="25" customHeight="1">
      <c r="A102" s="55">
        <f t="shared" si="3"/>
        <v>99</v>
      </c>
      <c r="B102" s="69">
        <f t="shared" si="5"/>
        <v>43608</v>
      </c>
      <c r="C102" s="70">
        <f t="shared" si="4"/>
        <v>43608</v>
      </c>
      <c r="D102" s="71"/>
      <c r="E102" s="79"/>
      <c r="F102" s="65" t="s">
        <v>13</v>
      </c>
    </row>
    <row r="103" spans="1:6" ht="25" customHeight="1">
      <c r="A103" s="55">
        <f t="shared" si="3"/>
        <v>100</v>
      </c>
      <c r="B103" s="69">
        <f t="shared" si="5"/>
        <v>43609</v>
      </c>
      <c r="C103" s="70">
        <f t="shared" si="4"/>
        <v>43609</v>
      </c>
      <c r="D103" s="71"/>
      <c r="E103" s="74"/>
      <c r="F103" s="65" t="s">
        <v>13</v>
      </c>
    </row>
    <row r="104" spans="1:6" ht="24.75" customHeight="1">
      <c r="A104" s="55">
        <f t="shared" si="3"/>
        <v>101</v>
      </c>
      <c r="B104" s="69">
        <f>IF(MOD(A103,5),B103+1,B103+3)</f>
        <v>43612</v>
      </c>
      <c r="C104" s="70">
        <f t="shared" si="4"/>
        <v>43612</v>
      </c>
      <c r="D104" s="71"/>
      <c r="E104" s="72"/>
      <c r="F104" s="43" t="s">
        <v>13</v>
      </c>
    </row>
    <row r="105" spans="1:6" ht="24.75" customHeight="1">
      <c r="A105" s="55">
        <f t="shared" si="3"/>
        <v>102</v>
      </c>
      <c r="B105" s="69">
        <f>IF(MOD(A104,5),B104+1,B104+3)</f>
        <v>43613</v>
      </c>
      <c r="C105" s="70">
        <f t="shared" si="4"/>
        <v>43613</v>
      </c>
      <c r="D105" s="71"/>
      <c r="E105" s="72"/>
      <c r="F105" s="43" t="s">
        <v>13</v>
      </c>
    </row>
    <row r="106" spans="1:6" ht="24.75" customHeight="1">
      <c r="A106" s="55">
        <f t="shared" si="3"/>
        <v>103</v>
      </c>
      <c r="B106" s="69">
        <f>IF(MOD(A105,5),B105+1,B105+3)</f>
        <v>43614</v>
      </c>
      <c r="C106" s="70">
        <f t="shared" si="4"/>
        <v>43614</v>
      </c>
      <c r="D106" s="71"/>
      <c r="E106" s="72"/>
      <c r="F106" s="43" t="s">
        <v>13</v>
      </c>
    </row>
    <row r="107" spans="1:6" ht="24.75" customHeight="1">
      <c r="A107" s="55">
        <f t="shared" si="3"/>
        <v>104</v>
      </c>
      <c r="B107" s="69">
        <f>IF(MOD(A106,5),B106+1,B106+3)</f>
        <v>43615</v>
      </c>
      <c r="C107" s="70">
        <f t="shared" si="4"/>
        <v>43615</v>
      </c>
      <c r="D107" s="71"/>
      <c r="E107" s="72"/>
      <c r="F107" s="43" t="s">
        <v>13</v>
      </c>
    </row>
    <row r="108" spans="1:6" ht="24.75" customHeight="1">
      <c r="A108" s="55">
        <f t="shared" si="3"/>
        <v>105</v>
      </c>
      <c r="B108" s="69">
        <f>IF(MOD(A107,5),B107+1,B107+3)</f>
        <v>43616</v>
      </c>
      <c r="C108" s="70" t="s">
        <v>11</v>
      </c>
      <c r="D108" s="71"/>
      <c r="E108" s="72"/>
      <c r="F108" s="43" t="s">
        <v>13</v>
      </c>
    </row>
    <row r="109" spans="1:6" ht="15" customHeight="1"/>
    <row r="110" spans="1:6" ht="15" customHeight="1"/>
    <row r="111" spans="1:6" ht="15" customHeight="1"/>
    <row r="112" spans="1:6" ht="15" customHeight="1"/>
    <row r="113" spans="2:4" ht="15" customHeight="1"/>
    <row r="114" spans="2:4" ht="15" customHeight="1"/>
    <row r="115" spans="2:4" ht="15" customHeight="1"/>
    <row r="116" spans="2:4" ht="15" customHeight="1"/>
    <row r="117" spans="2:4" ht="15" customHeight="1"/>
    <row r="118" spans="2:4" ht="15" customHeight="1"/>
    <row r="119" spans="2:4" ht="15" customHeight="1">
      <c r="B119" s="60" t="s">
        <v>4</v>
      </c>
      <c r="C119" s="60"/>
      <c r="D119" s="60" t="s">
        <v>5</v>
      </c>
    </row>
    <row r="120" spans="2:4" ht="15" customHeight="1">
      <c r="B120" s="60" t="s">
        <v>0</v>
      </c>
      <c r="C120" s="60"/>
      <c r="D120" s="60" t="s">
        <v>6</v>
      </c>
    </row>
    <row r="121" spans="2:4" ht="15" customHeight="1">
      <c r="B121" s="60" t="s">
        <v>7</v>
      </c>
      <c r="C121" s="60"/>
      <c r="D121" s="60" t="s">
        <v>8</v>
      </c>
    </row>
    <row r="122" spans="2:4" ht="15" customHeight="1">
      <c r="B122" s="60" t="s">
        <v>2</v>
      </c>
      <c r="C122" s="60"/>
      <c r="D122" s="60" t="s">
        <v>9</v>
      </c>
    </row>
    <row r="123" spans="2:4" ht="15" customHeight="1"/>
    <row r="124" spans="2:4" ht="15" customHeight="1"/>
    <row r="125" spans="2:4" ht="15" customHeight="1"/>
    <row r="126" spans="2:4" ht="15" customHeight="1"/>
    <row r="127" spans="2:4" ht="15" customHeight="1"/>
    <row r="128" spans="2: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abSelected="1" zoomScale="107" zoomScaleNormal="107" workbookViewId="0">
      <selection activeCell="K11" sqref="K11:M11"/>
    </sheetView>
  </sheetViews>
  <sheetFormatPr defaultColWidth="9.1796875" defaultRowHeight="12.5"/>
  <cols>
    <col min="1" max="1" width="4.81640625" style="30" customWidth="1"/>
    <col min="2" max="2" width="3.54296875" style="30" customWidth="1"/>
    <col min="3" max="3" width="11.1796875" style="30" customWidth="1"/>
    <col min="4" max="4" width="4.54296875" style="23" customWidth="1"/>
    <col min="5" max="5" width="3.54296875" style="23" customWidth="1"/>
    <col min="6" max="6" width="11.1796875" style="23" customWidth="1"/>
    <col min="7" max="7" width="4.54296875" style="23" customWidth="1"/>
    <col min="8" max="8" width="3.54296875" style="23" customWidth="1"/>
    <col min="9" max="9" width="11.1796875" style="23" customWidth="1"/>
    <col min="10" max="10" width="4.54296875" style="23" customWidth="1"/>
    <col min="11" max="11" width="3.54296875" style="23" customWidth="1"/>
    <col min="12" max="12" width="11.1796875" style="23" customWidth="1"/>
    <col min="13" max="13" width="4.54296875" style="23" customWidth="1"/>
    <col min="14" max="14" width="3.54296875" style="23" customWidth="1"/>
    <col min="15" max="15" width="11.1796875" style="23" customWidth="1"/>
    <col min="16" max="16" width="4.54296875" style="23" customWidth="1"/>
    <col min="17" max="16384" width="9.1796875" style="1"/>
  </cols>
  <sheetData>
    <row r="1" spans="1:19" s="47" customFormat="1" ht="45" customHeight="1" thickBot="1">
      <c r="A1" s="44" t="str">
        <f>List_View!A1</f>
        <v xml:space="preserve"> GSE PreCalculus— Spring 2019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9" s="7" customFormat="1" ht="10" customHeight="1">
      <c r="A2" s="96" t="s">
        <v>67</v>
      </c>
      <c r="B2" s="2">
        <f>List_View!$D4</f>
        <v>1</v>
      </c>
      <c r="C2" s="3" t="str">
        <f>IF(ISBLANK(INDEX(Comment,(5*(ROW()-2)/2+1))),"",INDEX(Comment,((5*(ROW()-2)/2+1))))</f>
        <v/>
      </c>
      <c r="D2" s="4">
        <f>List_View!$B4</f>
        <v>43472</v>
      </c>
      <c r="E2" s="2">
        <f>List_View!$D5</f>
        <v>2</v>
      </c>
      <c r="F2" s="3" t="str">
        <f>IF(ISBLANK(INDEX(Comment,(5*(ROW()-2)/2+2))),"",INDEX(Comment,((5*(ROW()-2)/2+2))))</f>
        <v/>
      </c>
      <c r="G2" s="5">
        <f>List_View!$B5</f>
        <v>43473</v>
      </c>
      <c r="H2" s="2">
        <f>List_View!$D6</f>
        <v>3</v>
      </c>
      <c r="I2" s="3" t="str">
        <f>IF(ISBLANK(INDEX(Comment,(5*(ROW()-2)/2+3))),"",INDEX(Comment,((5*(ROW()-2)/2+3))))</f>
        <v/>
      </c>
      <c r="J2" s="5">
        <f>List_View!$B6</f>
        <v>43474</v>
      </c>
      <c r="K2" s="2">
        <f>List_View!$D7</f>
        <v>4</v>
      </c>
      <c r="L2" s="34" t="str">
        <f>IF(ISBLANK(INDEX(Comment,(5*(ROW()-2)/2+4))),"",INDEX(Comment,((5*(ROW()-2)/2+4))))</f>
        <v/>
      </c>
      <c r="M2" s="5">
        <f>List_View!$B7</f>
        <v>43475</v>
      </c>
      <c r="N2" s="2">
        <f>List_View!$D8</f>
        <v>5</v>
      </c>
      <c r="O2" s="3" t="str">
        <f>IF(ISBLANK(INDEX(Comment,(5*(ROW()-2)/2+5))),"",INDEX(Comment,((5*(ROW()-2)/2+5))))</f>
        <v/>
      </c>
      <c r="P2" s="6">
        <f>List_View!$B8</f>
        <v>43476</v>
      </c>
    </row>
    <row r="3" spans="1:19" ht="25" customHeight="1" thickBot="1">
      <c r="A3" s="92"/>
      <c r="B3" s="88" t="str">
        <f>INDEX(Topic,5*((ROW()-3)/2)+1)</f>
        <v>Unit 1 Conics, Review Circles</v>
      </c>
      <c r="C3" s="89"/>
      <c r="D3" s="90"/>
      <c r="E3" s="88" t="str">
        <f>INDEX(Topic,5*((ROW()-3)/2)+2)</f>
        <v>Parabolas (stand form)</v>
      </c>
      <c r="F3" s="89"/>
      <c r="G3" s="90"/>
      <c r="H3" s="88" t="str">
        <f>INDEX(Topic,5*((ROW()-3)/2)+3)</f>
        <v>Ellipses (stand form)            Class meetings</v>
      </c>
      <c r="I3" s="89"/>
      <c r="J3" s="90"/>
      <c r="K3" s="88" t="str">
        <f>INDEX(Topic,5*((ROW()-3)/2)+4)</f>
        <v>Writing Equations of Ellipses</v>
      </c>
      <c r="L3" s="89"/>
      <c r="M3" s="90"/>
      <c r="N3" s="103" t="str">
        <f>INDEX(Topic,5*((ROW()-3)/2)+5)</f>
        <v>Hyperbolas (stand form)</v>
      </c>
      <c r="O3" s="104"/>
      <c r="P3" s="105"/>
    </row>
    <row r="4" spans="1:19" s="13" customFormat="1" ht="10" customHeight="1">
      <c r="A4" s="96" t="s">
        <v>67</v>
      </c>
      <c r="B4" s="35">
        <f>List_View!$D9</f>
        <v>6</v>
      </c>
      <c r="C4" s="48" t="str">
        <f>IF(ISBLANK(INDEX(Comment,(5*(ROW()-2)/2+1))),"",INDEX(Comment,((5*(ROW()-2)/2+1))))</f>
        <v/>
      </c>
      <c r="D4" s="38">
        <f>List_View!$B9</f>
        <v>43479</v>
      </c>
      <c r="E4" s="35">
        <f>List_View!$D10</f>
        <v>7</v>
      </c>
      <c r="F4" s="48" t="str">
        <f>IF(ISBLANK(INDEX(Comment,(5*(ROW()-2)/2+2))),"",INDEX(Comment,((5*(ROW()-2)/2+2))))</f>
        <v/>
      </c>
      <c r="G4" s="38">
        <f>List_View!$B10</f>
        <v>43480</v>
      </c>
      <c r="H4" s="39">
        <f>List_View!$D11</f>
        <v>8</v>
      </c>
      <c r="I4" s="49" t="str">
        <f>IF(ISBLANK(INDEX(Comment,(5*(ROW()-2)/2+3))),"",INDEX(Comment,((5*(ROW()-2)/2+3))))</f>
        <v/>
      </c>
      <c r="J4" s="50">
        <f>List_View!$B11</f>
        <v>43481</v>
      </c>
      <c r="K4" s="39">
        <f>List_View!$D12</f>
        <v>9</v>
      </c>
      <c r="L4" s="49" t="str">
        <f>IF(ISBLANK(INDEX(Comment,(5*(ROW()-2)/2+4))),"",INDEX(Comment,((5*(ROW()-2)/2+4))))</f>
        <v/>
      </c>
      <c r="M4" s="51">
        <f>List_View!$B12</f>
        <v>43482</v>
      </c>
      <c r="N4" s="39">
        <f>List_View!$D13</f>
        <v>10</v>
      </c>
      <c r="O4" s="49" t="str">
        <f>IF(ISBLANK(INDEX(Comment,(5*(ROW()-2)/2+5))),"",INDEX(Comment,((5*(ROW()-2)/2+5))))</f>
        <v/>
      </c>
      <c r="P4" s="40">
        <f>List_View!$B13</f>
        <v>43483</v>
      </c>
      <c r="S4" s="14"/>
    </row>
    <row r="5" spans="1:19" ht="25" customHeight="1" thickBot="1">
      <c r="A5" s="92"/>
      <c r="B5" s="99" t="str">
        <f>INDEX(Topic,5*((ROW()-3)/2)+1)</f>
        <v>Writing Equations of Hyperbolas</v>
      </c>
      <c r="C5" s="100"/>
      <c r="D5" s="100"/>
      <c r="E5" s="116" t="str">
        <f>INDEX(Topic,5*((ROW()-3)/2)+2)</f>
        <v>Classify Conics - put in standard form</v>
      </c>
      <c r="F5" s="100"/>
      <c r="G5" s="102"/>
      <c r="H5" s="116" t="str">
        <f>INDEX(Topic,5*((ROW()-3)/2)+3)</f>
        <v>Systems/Review</v>
      </c>
      <c r="I5" s="100"/>
      <c r="J5" s="102"/>
      <c r="K5" s="93" t="str">
        <f>INDEX(Topic,5*((ROW()-3)/2)+4)</f>
        <v>Test 1 - Conics</v>
      </c>
      <c r="L5" s="94"/>
      <c r="M5" s="95"/>
      <c r="N5" s="117" t="str">
        <f>INDEX(Topic,5*((ROW()-3)/2)+5)</f>
        <v>Snow?</v>
      </c>
      <c r="O5" s="118"/>
      <c r="P5" s="119"/>
    </row>
    <row r="6" spans="1:19" s="7" customFormat="1" ht="10" customHeight="1">
      <c r="A6" s="96" t="s">
        <v>67</v>
      </c>
      <c r="B6" s="39">
        <f>List_View!$D14</f>
        <v>0</v>
      </c>
      <c r="C6" s="49" t="str">
        <f>IF(ISBLANK(INDEX(Comment,(5*(ROW()-2)/2+1))),"",INDEX(Comment,((5*(ROW()-2)/2+1))))</f>
        <v>MLK Day</v>
      </c>
      <c r="D6" s="38">
        <f>List_View!$B14</f>
        <v>43486</v>
      </c>
      <c r="E6" s="39">
        <f>List_View!$D15</f>
        <v>11</v>
      </c>
      <c r="F6" s="48" t="str">
        <f>IF(ISBLANK(INDEX(Comment,(5*(ROW()-2)/2+2))),"",INDEX(Comment,((5*(ROW()-2)/2+2))))</f>
        <v/>
      </c>
      <c r="G6" s="38">
        <f>List_View!$B15</f>
        <v>43487</v>
      </c>
      <c r="H6" s="39">
        <f>List_View!$D16</f>
        <v>12</v>
      </c>
      <c r="I6" s="49" t="str">
        <f>IF(ISBLANK(INDEX(Comment,(5*(ROW()-2)/2+3))),"",INDEX(Comment,((5*(ROW()-2)/2+3))))</f>
        <v/>
      </c>
      <c r="J6" s="38">
        <f>List_View!$B16</f>
        <v>43488</v>
      </c>
      <c r="K6" s="35">
        <f>List_View!$D17</f>
        <v>13</v>
      </c>
      <c r="L6" s="48" t="str">
        <f>IF(ISBLANK(INDEX(Comment,(5*(ROW()-2)/2+4))),"",INDEX(Comment,((5*(ROW()-2)/2+4))))</f>
        <v/>
      </c>
      <c r="M6" s="52">
        <f>List_View!$B17</f>
        <v>43489</v>
      </c>
      <c r="N6" s="41">
        <f>List_View!$D18</f>
        <v>14</v>
      </c>
      <c r="O6" s="49" t="str">
        <f>IF(ISBLANK(INDEX(Comment,(5*(ROW()-2)/2+5))),"",INDEX(Comment,((5*(ROW()-2)/2+5))))</f>
        <v/>
      </c>
      <c r="P6" s="37">
        <f>List_View!$B18</f>
        <v>43490</v>
      </c>
    </row>
    <row r="7" spans="1:19" ht="25" customHeight="1" thickBot="1">
      <c r="A7" s="92"/>
      <c r="B7" s="97" t="str">
        <f>INDEX(Topic,5*((ROW()-3)/2)+1)</f>
        <v>No School</v>
      </c>
      <c r="C7" s="98"/>
      <c r="D7" s="98"/>
      <c r="E7" s="88" t="str">
        <f>INDEX(Topic,5*((ROW()-3)/2)+2)</f>
        <v>Unit 2 - Matrices                           Intro/Operations with Matrices</v>
      </c>
      <c r="F7" s="89"/>
      <c r="G7" s="89"/>
      <c r="H7" s="99" t="str">
        <f>INDEX(Topic,5*((ROW()-3)/2)+3)</f>
        <v>Multiply matrices</v>
      </c>
      <c r="I7" s="100"/>
      <c r="J7" s="102"/>
      <c r="K7" s="88" t="str">
        <f>INDEX(Topic,5*((ROW()-3)/2)+4)</f>
        <v>Determinants (2x2, 3x3)  no calculator</v>
      </c>
      <c r="L7" s="89"/>
      <c r="M7" s="90"/>
      <c r="N7" s="88" t="str">
        <f>INDEX(Topic,5*((ROW()-3)/2)+5)</f>
        <v>Inverses/Matrix Equations</v>
      </c>
      <c r="O7" s="89"/>
      <c r="P7" s="107"/>
    </row>
    <row r="8" spans="1:19" s="7" customFormat="1" ht="10" customHeight="1">
      <c r="A8" s="96" t="s">
        <v>68</v>
      </c>
      <c r="B8" s="41">
        <f>List_View!$D19</f>
        <v>15</v>
      </c>
      <c r="C8" s="48" t="str">
        <f>IF(ISBLANK(INDEX(Comment,(5*(ROW()-2)/2+1))),"",INDEX(Comment,((5*(ROW()-2)/2+1))))</f>
        <v/>
      </c>
      <c r="D8" s="38">
        <f>List_View!$B19</f>
        <v>43493</v>
      </c>
      <c r="E8" s="35">
        <f>List_View!$D20</f>
        <v>16</v>
      </c>
      <c r="F8" s="49" t="str">
        <f>IF(ISBLANK(INDEX(Comment,(5*(ROW()-2)/2+2))),"",INDEX(Comment,((5*(ROW()-2)/2+2))))</f>
        <v/>
      </c>
      <c r="G8" s="38">
        <f>List_View!$B20</f>
        <v>43494</v>
      </c>
      <c r="H8" s="35">
        <f>List_View!$D21</f>
        <v>17</v>
      </c>
      <c r="I8" s="49" t="str">
        <f>IF(ISBLANK(INDEX(Comment,(5*(ROW()-2)/2+3))),"",INDEX(Comment,((5*(ROW()-2)/2+3))))</f>
        <v/>
      </c>
      <c r="J8" s="38">
        <f>List_View!$B21</f>
        <v>43495</v>
      </c>
      <c r="K8" s="35">
        <f>List_View!$D22</f>
        <v>18</v>
      </c>
      <c r="L8" s="48" t="str">
        <f>IF(ISBLANK(INDEX(Comment,(5*(ROW()-2)/2+4))),"",INDEX(Comment,((5*(ROW()-2)/2+4))))</f>
        <v/>
      </c>
      <c r="M8" s="52">
        <f>List_View!$B22</f>
        <v>43496</v>
      </c>
      <c r="N8" s="41">
        <f>List_View!$D23</f>
        <v>19</v>
      </c>
      <c r="O8" s="49" t="str">
        <f>IF(ISBLANK(INDEX(Comment,(5*(ROW()-2)/2+5))),"",INDEX(Comment,((5*(ROW()-2)/2+5))))</f>
        <v/>
      </c>
      <c r="P8" s="37">
        <f>List_View!$B23</f>
        <v>43497</v>
      </c>
      <c r="Q8" s="20"/>
    </row>
    <row r="9" spans="1:19" ht="25" customHeight="1">
      <c r="A9" s="92"/>
      <c r="B9" s="88" t="str">
        <f>INDEX(Topic,5*((ROW()-3)/2)+1)</f>
        <v>QUIZ - Matrix ops without calculator</v>
      </c>
      <c r="C9" s="89"/>
      <c r="D9" s="90"/>
      <c r="E9" s="88" t="str">
        <f>INDEX(Topic,5*((ROW()-3)/2)+2)</f>
        <v>Solve Systems using Matrices</v>
      </c>
      <c r="F9" s="89"/>
      <c r="G9" s="89"/>
      <c r="H9" s="99" t="str">
        <f>INDEX(Topic,5*((ROW()-3)/2)+3)</f>
        <v>Apps and Area of Triangles</v>
      </c>
      <c r="I9" s="100"/>
      <c r="J9" s="100"/>
      <c r="K9" s="99" t="str">
        <f>INDEX(Topic,5*((ROW()-3)/2)+4)</f>
        <v>Review</v>
      </c>
      <c r="L9" s="100"/>
      <c r="M9" s="102"/>
      <c r="N9" s="93" t="str">
        <f>INDEX(Topic,5*((ROW()-3)/2)+5)</f>
        <v>Test 2 - Matrices</v>
      </c>
      <c r="O9" s="94"/>
      <c r="P9" s="111"/>
    </row>
    <row r="10" spans="1:19" s="7" customFormat="1" ht="10" customHeight="1">
      <c r="A10" s="91" t="s">
        <v>69</v>
      </c>
      <c r="B10" s="35">
        <f>List_View!$D24</f>
        <v>20</v>
      </c>
      <c r="C10" s="48" t="str">
        <f>IF(ISBLANK(INDEX(Comment,(5*(ROW()-2)/2+1))),"",INDEX(Comment,((5*(ROW()-2)/2+1))))</f>
        <v/>
      </c>
      <c r="D10" s="38">
        <f>List_View!$B24</f>
        <v>43500</v>
      </c>
      <c r="E10" s="35">
        <f>List_View!$D25</f>
        <v>21</v>
      </c>
      <c r="F10" s="49" t="str">
        <f>IF(ISBLANK(INDEX(Comment,(5*(ROW()-2)/2+2))),"",INDEX(Comment,((5*(ROW()-2)/2+2))))</f>
        <v/>
      </c>
      <c r="G10" s="38">
        <f>List_View!$B25</f>
        <v>43501</v>
      </c>
      <c r="H10" s="35">
        <f>List_View!$D26</f>
        <v>22</v>
      </c>
      <c r="I10" s="48" t="str">
        <f>IF(ISBLANK(INDEX(Comment,(5*(ROW()-2)/2+3))),"",INDEX(Comment,((5*(ROW()-2)/2+3))))</f>
        <v/>
      </c>
      <c r="J10" s="38">
        <f>List_View!$B26</f>
        <v>43502</v>
      </c>
      <c r="K10" s="35">
        <f>List_View!$D27</f>
        <v>23</v>
      </c>
      <c r="L10" s="49" t="str">
        <f>IF(ISBLANK(INDEX(Comment,(5*(ROW()-2)/2+4))),"",INDEX(Comment,((5*(ROW()-2)/2+4))))</f>
        <v/>
      </c>
      <c r="M10" s="38">
        <f>List_View!$B27</f>
        <v>43503</v>
      </c>
      <c r="N10" s="35">
        <f>List_View!$D28</f>
        <v>24</v>
      </c>
      <c r="O10" s="49" t="str">
        <f>IF(ISBLANK(INDEX(Comment,(5*(ROW()-2)/2+5))),"",INDEX(Comment,((5*(ROW()-2)/2+5))))</f>
        <v/>
      </c>
      <c r="P10" s="37">
        <f>List_View!$B28</f>
        <v>43504</v>
      </c>
    </row>
    <row r="11" spans="1:19" ht="25" customHeight="1">
      <c r="A11" s="91"/>
      <c r="B11" s="99" t="str">
        <f>INDEX(Topic,5*((ROW()-3)/2)+1)</f>
        <v>Unit 3 Intro to Trig, Right Triangle Trig</v>
      </c>
      <c r="C11" s="100"/>
      <c r="D11" s="102"/>
      <c r="E11" s="88" t="str">
        <f>INDEX(Topic,5*((ROW()-3)/2)+2)</f>
        <v>Standard position Reference/Coterminal</v>
      </c>
      <c r="F11" s="89"/>
      <c r="G11" s="90"/>
      <c r="H11" s="88" t="str">
        <f>INDEX(Topic,5*((ROW()-3)/2)+3)</f>
        <v>Unit Circle degrees</v>
      </c>
      <c r="I11" s="89"/>
      <c r="J11" s="90"/>
      <c r="K11" s="88" t="str">
        <f>INDEX(Topic,5*((ROW()-3)/2)+4)</f>
        <v>Unit Circle radians</v>
      </c>
      <c r="L11" s="89"/>
      <c r="M11" s="90"/>
      <c r="N11" s="88" t="str">
        <f>INDEX(Topic,5*((ROW()-3)/2)+5)</f>
        <v>Using Unit Circle</v>
      </c>
      <c r="O11" s="89"/>
      <c r="P11" s="107"/>
      <c r="S11" s="21"/>
    </row>
    <row r="12" spans="1:19" s="7" customFormat="1" ht="10" customHeight="1">
      <c r="A12" s="91" t="s">
        <v>69</v>
      </c>
      <c r="B12" s="35">
        <f>List_View!$D29</f>
        <v>25</v>
      </c>
      <c r="C12" s="49" t="str">
        <f>IF(ISBLANK(INDEX(Comment,(5*(ROW()-2)/2+1))),"",INDEX(Comment,((5*(ROW()-2)/2+1))))</f>
        <v/>
      </c>
      <c r="D12" s="38">
        <f>List_View!$B29</f>
        <v>43507</v>
      </c>
      <c r="E12" s="35">
        <f>List_View!$D30</f>
        <v>26</v>
      </c>
      <c r="F12" s="48" t="str">
        <f>IF(ISBLANK(INDEX(Comment,(5*(ROW()-2)/2+2))),"",INDEX(Comment,((5*(ROW()-2)/2+2))))</f>
        <v/>
      </c>
      <c r="G12" s="38">
        <f>List_View!$B30</f>
        <v>43508</v>
      </c>
      <c r="H12" s="35">
        <f>List_View!$D31</f>
        <v>27</v>
      </c>
      <c r="I12" s="49" t="str">
        <f>IF(ISBLANK(INDEX(Comment,(5*(ROW()-2)/2+3))),"",INDEX(Comment,((5*(ROW()-2)/2+3))))</f>
        <v/>
      </c>
      <c r="J12" s="38">
        <f>List_View!$B31</f>
        <v>43509</v>
      </c>
      <c r="K12" s="35">
        <f>List_View!$D32</f>
        <v>28</v>
      </c>
      <c r="L12" s="49" t="str">
        <f>IF(ISBLANK(INDEX(Comment,(5*(ROW()-2)/2+4))),"",INDEX(Comment,((5*(ROW()-2)/2+4))))</f>
        <v/>
      </c>
      <c r="M12" s="38">
        <f>List_View!$B32</f>
        <v>43510</v>
      </c>
      <c r="N12" s="35">
        <f>List_View!$D33</f>
        <v>29</v>
      </c>
      <c r="O12" s="49" t="str">
        <f>IF(ISBLANK(INDEX(Comment,(5*(ROW()-2)/2+5))),"",INDEX(Comment,((5*(ROW()-2)/2+5))))</f>
        <v/>
      </c>
      <c r="P12" s="37">
        <f>List_View!$B33</f>
        <v>43511</v>
      </c>
    </row>
    <row r="13" spans="1:19" ht="25" customHeight="1">
      <c r="A13" s="91"/>
      <c r="B13" s="88" t="str">
        <f>INDEX(Topic,5*((ROW()-3)/2)+1)</f>
        <v>Review</v>
      </c>
      <c r="C13" s="89"/>
      <c r="D13" s="90"/>
      <c r="E13" s="93" t="str">
        <f>INDEX(Topic,5*((ROW()-3)/2)+2)</f>
        <v>Test 3 - Intro to Trig</v>
      </c>
      <c r="F13" s="94"/>
      <c r="G13" s="95"/>
      <c r="H13" s="88" t="str">
        <f>INDEX(Topic,5*((ROW()-3)/2)+3)</f>
        <v>Unit 4 Graphing Trig   Graph sin-cos degrees</v>
      </c>
      <c r="I13" s="89"/>
      <c r="J13" s="90"/>
      <c r="K13" s="88" t="str">
        <f>INDEX(Topic,5*((ROW()-3)/2)+4)</f>
        <v>Graph sin-cos radians</v>
      </c>
      <c r="L13" s="89"/>
      <c r="M13" s="90"/>
      <c r="N13" s="88" t="str">
        <f>INDEX(Topic,5*((ROW()-3)/2)+5)</f>
        <v>QUIZ - Graph sin-cos</v>
      </c>
      <c r="O13" s="89"/>
      <c r="P13" s="107"/>
    </row>
    <row r="14" spans="1:19" s="7" customFormat="1" ht="10" customHeight="1">
      <c r="A14" s="91" t="s">
        <v>69</v>
      </c>
      <c r="B14" s="35">
        <f>List_View!D34</f>
        <v>0</v>
      </c>
      <c r="C14" s="49" t="str">
        <f>IF(ISBLANK(INDEX(Comment,(5*(ROW()-2)/2+1))),"",INDEX(Comment,((5*(ROW()-2)/2+1))))</f>
        <v>Winter Break</v>
      </c>
      <c r="D14" s="38">
        <f>List_View!$B34</f>
        <v>43514</v>
      </c>
      <c r="E14" s="35">
        <f>List_View!D35</f>
        <v>0</v>
      </c>
      <c r="F14" s="48" t="str">
        <f>IF(ISBLANK(INDEX(Comment,(5*(ROW()-2)/2+2))),"",INDEX(Comment,((5*(ROW()-2)/2+2))))</f>
        <v>Winter Break</v>
      </c>
      <c r="G14" s="38">
        <f>List_View!$B35</f>
        <v>43515</v>
      </c>
      <c r="H14" s="35">
        <f>List_View!$D36</f>
        <v>0</v>
      </c>
      <c r="I14" s="49" t="str">
        <f>IF(ISBLANK(INDEX(Comment,(5*(ROW()-2)/2+3))),"",INDEX(Comment,((5*(ROW()-2)/2+3))))</f>
        <v>Winter Break</v>
      </c>
      <c r="J14" s="38">
        <f>List_View!$B36</f>
        <v>43516</v>
      </c>
      <c r="K14" s="35">
        <f>List_View!$D37</f>
        <v>0</v>
      </c>
      <c r="L14" s="48" t="str">
        <f>IF(ISBLANK(INDEX(Comment,(5*(ROW()-2)/2+4))),"",INDEX(Comment,((5*(ROW()-2)/2+4))))</f>
        <v>Winter Break</v>
      </c>
      <c r="M14" s="38">
        <f>List_View!$B37</f>
        <v>43517</v>
      </c>
      <c r="N14" s="35">
        <f>List_View!$D38</f>
        <v>0</v>
      </c>
      <c r="O14" s="49" t="str">
        <f>IF(ISBLANK(INDEX(Comment,(5*(ROW()-2)/2+5))),"",INDEX(Comment,((5*(ROW()-2)/2+5))))</f>
        <v>Winter Break</v>
      </c>
      <c r="P14" s="37">
        <f>List_View!$B38</f>
        <v>43518</v>
      </c>
    </row>
    <row r="15" spans="1:19" ht="25" customHeight="1">
      <c r="A15" s="91"/>
      <c r="B15" s="97" t="str">
        <f>INDEX(Topic,5*((ROW()-3)/2)+1)</f>
        <v>No School</v>
      </c>
      <c r="C15" s="98"/>
      <c r="D15" s="101"/>
      <c r="E15" s="97" t="str">
        <f>INDEX(Topic,5*((ROW()-3)/2)+2)</f>
        <v>No School</v>
      </c>
      <c r="F15" s="98"/>
      <c r="G15" s="101"/>
      <c r="H15" s="97" t="str">
        <f>INDEX(Topic,5*((ROW()-3)/2)+3)</f>
        <v>No School</v>
      </c>
      <c r="I15" s="98"/>
      <c r="J15" s="101"/>
      <c r="K15" s="97" t="str">
        <f>INDEX(Topic,5*((ROW()-3)/2)+4)</f>
        <v>No School</v>
      </c>
      <c r="L15" s="98"/>
      <c r="M15" s="101"/>
      <c r="N15" s="97" t="str">
        <f>INDEX(Topic,5*((ROW()-3)/2)+5)</f>
        <v>No School</v>
      </c>
      <c r="O15" s="98"/>
      <c r="P15" s="115"/>
    </row>
    <row r="16" spans="1:19" s="7" customFormat="1" ht="10" customHeight="1">
      <c r="A16" s="91" t="s">
        <v>70</v>
      </c>
      <c r="B16" s="35">
        <f>List_View!$D39</f>
        <v>30</v>
      </c>
      <c r="C16" s="48" t="str">
        <f>IF(ISBLANK(INDEX(Comment,(5*(ROW()-2)/2+1))),"",INDEX(Comment,((5*(ROW()-2)/2+1))))</f>
        <v/>
      </c>
      <c r="D16" s="38">
        <f>List_View!$B39</f>
        <v>43521</v>
      </c>
      <c r="E16" s="35">
        <f>List_View!$D40</f>
        <v>31</v>
      </c>
      <c r="F16" s="49" t="str">
        <f>IF(ISBLANK(INDEX(Comment,(5*(ROW()-2)/2+2))),"",INDEX(Comment,((5*(ROW()-2)/2+2))))</f>
        <v/>
      </c>
      <c r="G16" s="38">
        <f>List_View!$B40</f>
        <v>43522</v>
      </c>
      <c r="H16" s="35">
        <f>List_View!$D41</f>
        <v>32</v>
      </c>
      <c r="I16" s="48" t="str">
        <f>IF(ISBLANK(INDEX(Comment,(5*(ROW()-2)/2+3))),"",INDEX(Comment,((5*(ROW()-2)/2+3))))</f>
        <v/>
      </c>
      <c r="J16" s="38">
        <f>List_View!$B41</f>
        <v>43523</v>
      </c>
      <c r="K16" s="35">
        <f>List_View!$D42</f>
        <v>33</v>
      </c>
      <c r="L16" s="49" t="str">
        <f>IF(ISBLANK(INDEX(Comment,(5*(ROW()-2)/2+4))),"",INDEX(Comment,((5*(ROW()-2)/2+4))))</f>
        <v/>
      </c>
      <c r="M16" s="38">
        <f>List_View!$B42</f>
        <v>43524</v>
      </c>
      <c r="N16" s="35">
        <f>List_View!$D43</f>
        <v>34</v>
      </c>
      <c r="O16" s="48" t="str">
        <f>IF(ISBLANK(INDEX(Comment,(5*(ROW()-2)/2+5))),"",INDEX(Comment,((5*(ROW()-2)/2+5))))</f>
        <v/>
      </c>
      <c r="P16" s="37">
        <f>List_View!$B43</f>
        <v>43525</v>
      </c>
    </row>
    <row r="17" spans="1:16" ht="25" customHeight="1">
      <c r="A17" s="91"/>
      <c r="B17" s="88" t="str">
        <f>INDEX(Topic,5*((ROW()-3)/2)+1)</f>
        <v>Review and Graph sec-csc</v>
      </c>
      <c r="C17" s="89"/>
      <c r="D17" s="90"/>
      <c r="E17" s="88" t="str">
        <f>INDEX(Topic,5*((ROW()-3)/2)+2)</f>
        <v>Graph tan-cot</v>
      </c>
      <c r="F17" s="89"/>
      <c r="G17" s="90"/>
      <c r="H17" s="88" t="str">
        <f>INDEX(Topic,5*((ROW()-3)/2)+3)</f>
        <v>Finding inverses and inverse graphs</v>
      </c>
      <c r="I17" s="89"/>
      <c r="J17" s="90"/>
      <c r="K17" s="88" t="str">
        <f>INDEX(Topic,5*((ROW()-3)/2)+4)</f>
        <v>Review</v>
      </c>
      <c r="L17" s="89"/>
      <c r="M17" s="90"/>
      <c r="N17" s="93" t="str">
        <f>INDEX(Topic,5*((ROW()-3)/2)+5)</f>
        <v>Test 4 - Graph Trig</v>
      </c>
      <c r="O17" s="94"/>
      <c r="P17" s="111"/>
    </row>
    <row r="18" spans="1:16" s="7" customFormat="1" ht="10" customHeight="1">
      <c r="A18" s="91" t="s">
        <v>71</v>
      </c>
      <c r="B18" s="39">
        <f>List_View!$D44</f>
        <v>35</v>
      </c>
      <c r="C18" s="49" t="str">
        <f>IF(ISBLANK(INDEX(Comment,(5*(ROW()-2)/2+1))),"",INDEX(Comment,((5*(ROW()-2)/2+1))))</f>
        <v/>
      </c>
      <c r="D18" s="53">
        <f>List_View!$B44</f>
        <v>43528</v>
      </c>
      <c r="E18" s="39">
        <f>List_View!$D45</f>
        <v>36</v>
      </c>
      <c r="F18" s="48" t="str">
        <f>IF(ISBLANK(INDEX(Comment,(5*(ROW()-2)/2+2))),"",INDEX(Comment,((5*(ROW()-2)/2+2))))</f>
        <v/>
      </c>
      <c r="G18" s="53">
        <f>List_View!$B45</f>
        <v>43529</v>
      </c>
      <c r="H18" s="39">
        <f>List_View!$D46</f>
        <v>37</v>
      </c>
      <c r="I18" s="49" t="str">
        <f>IF(ISBLANK(INDEX(Comment,(5*(ROW()-2)/2+3))),"",INDEX(Comment,((5*(ROW()-2)/2+3))))</f>
        <v/>
      </c>
      <c r="J18" s="53">
        <f>List_View!$B46</f>
        <v>43530</v>
      </c>
      <c r="K18" s="39">
        <f>List_View!$D47</f>
        <v>38</v>
      </c>
      <c r="L18" s="48" t="str">
        <f>IF(ISBLANK(INDEX(Comment,(5*(ROW()-2)/2+4))),"",INDEX(Comment,((5*(ROW()-2)/2+4))))</f>
        <v/>
      </c>
      <c r="M18" s="53">
        <f>List_View!$B47</f>
        <v>43531</v>
      </c>
      <c r="N18" s="39">
        <f>List_View!$D48</f>
        <v>39</v>
      </c>
      <c r="O18" s="49" t="str">
        <f>IF(ISBLANK(INDEX(Comment,(5*(ROW()-2)/2+5))),"",INDEX(Comment,((5*(ROW()-2)/2+5))))</f>
        <v/>
      </c>
      <c r="P18" s="40">
        <f>List_View!$B48</f>
        <v>43532</v>
      </c>
    </row>
    <row r="19" spans="1:16" ht="25" customHeight="1">
      <c r="A19" s="91"/>
      <c r="B19" s="108" t="str">
        <f>INDEX(Topic,5*((ROW()-3)/2)+1)</f>
        <v>Unit 5 - Trig Identities  Reciproc/Pythag/Quot</v>
      </c>
      <c r="C19" s="109"/>
      <c r="D19" s="110"/>
      <c r="E19" s="88" t="str">
        <f>INDEX(Topic,5*((ROW()-3)/2)+2)</f>
        <v>Reciproc/Pythag/Quot</v>
      </c>
      <c r="F19" s="89"/>
      <c r="G19" s="90"/>
      <c r="H19" s="88" t="str">
        <f>INDEX(Topic,5*((ROW()-3)/2)+3)</f>
        <v>Evaluate Expressions Using Identities</v>
      </c>
      <c r="I19" s="89"/>
      <c r="J19" s="90"/>
      <c r="K19" s="88" t="str">
        <f>INDEX(Topic,5*((ROW()-3)/2)+4)</f>
        <v>Sum/Difference</v>
      </c>
      <c r="L19" s="89"/>
      <c r="M19" s="90"/>
      <c r="N19" s="88" t="str">
        <f>INDEX(Topic,5*((ROW()-3)/2)+5)</f>
        <v>Review 5A</v>
      </c>
      <c r="O19" s="89"/>
      <c r="P19" s="107"/>
    </row>
    <row r="20" spans="1:16" s="7" customFormat="1" ht="10" customHeight="1">
      <c r="A20" s="91" t="s">
        <v>71</v>
      </c>
      <c r="B20" s="35">
        <f>List_View!$D49</f>
        <v>40</v>
      </c>
      <c r="C20" s="48" t="str">
        <f>IF(ISBLANK(INDEX(Comment,(5*(ROW()-2)/2+1))),"",INDEX(Comment,((5*(ROW()-2)/2+1))))</f>
        <v/>
      </c>
      <c r="D20" s="52">
        <f>List_View!$B49</f>
        <v>43535</v>
      </c>
      <c r="E20" s="54">
        <f>List_View!$D50</f>
        <v>41</v>
      </c>
      <c r="F20" s="49" t="str">
        <f>IF(ISBLANK(INDEX(Comment,(5*(ROW()-2)/2+2))),"",INDEX(Comment,((5*(ROW()-2)/2+2))))</f>
        <v/>
      </c>
      <c r="G20" s="52">
        <f>List_View!$B50</f>
        <v>43536</v>
      </c>
      <c r="H20" s="35">
        <f>List_View!$D51</f>
        <v>42</v>
      </c>
      <c r="I20" s="48" t="str">
        <f>IF(ISBLANK(INDEX(Comment,(5*(ROW()-2)/2+3))),"",INDEX(Comment,((5*(ROW()-2)/2+3))))</f>
        <v>Early Release Day</v>
      </c>
      <c r="J20" s="52">
        <f>List_View!$B51</f>
        <v>43537</v>
      </c>
      <c r="K20" s="35">
        <f>List_View!$D52</f>
        <v>43</v>
      </c>
      <c r="L20" s="49" t="str">
        <f>IF(ISBLANK(INDEX(Comment,(5*(ROW()-2)/2+4))),"",INDEX(Comment,((5*(ROW()-2)/2+4))))</f>
        <v/>
      </c>
      <c r="M20" s="52">
        <f>List_View!$B52</f>
        <v>43538</v>
      </c>
      <c r="N20" s="35">
        <f>List_View!$D53</f>
        <v>44</v>
      </c>
      <c r="O20" s="48" t="str">
        <f>IF(ISBLANK(INDEX(Comment,(5*(ROW()-2)/2+5))),"",INDEX(Comment,((5*(ROW()-2)/2+5))))</f>
        <v/>
      </c>
      <c r="P20" s="37">
        <f>List_View!$B53</f>
        <v>43539</v>
      </c>
    </row>
    <row r="21" spans="1:16" ht="25" customHeight="1">
      <c r="A21" s="91"/>
      <c r="B21" s="93" t="str">
        <f>INDEX(Topic,5*((ROW()-3)/2)+1)</f>
        <v>Test 5A - Trig Identities</v>
      </c>
      <c r="C21" s="94"/>
      <c r="D21" s="95"/>
      <c r="E21" s="88" t="str">
        <f>INDEX(Topic,5*((ROW()-3)/2)+2)</f>
        <v>Double Angle</v>
      </c>
      <c r="F21" s="89"/>
      <c r="G21" s="90"/>
      <c r="H21" s="88" t="str">
        <f>INDEX(Topic,5*((ROW()-3)/2)+3)</f>
        <v>Half Angle</v>
      </c>
      <c r="I21" s="89"/>
      <c r="J21" s="89"/>
      <c r="K21" s="88" t="str">
        <f>INDEX(Topic,5*((ROW()-3)/2)+4)</f>
        <v>Solve Trig Equations    (show w/o calc)</v>
      </c>
      <c r="L21" s="89"/>
      <c r="M21" s="89"/>
      <c r="N21" s="88" t="str">
        <f>INDEX(Topic,5*((ROW()-3)/2)+5)</f>
        <v>Solve Trig Equations      with calculator</v>
      </c>
      <c r="O21" s="89"/>
      <c r="P21" s="107"/>
    </row>
    <row r="22" spans="1:16" s="7" customFormat="1" ht="10" customHeight="1">
      <c r="A22" s="91" t="s">
        <v>71</v>
      </c>
      <c r="B22" s="35">
        <f>List_View!$D54</f>
        <v>45</v>
      </c>
      <c r="C22" s="49" t="str">
        <f>IF(ISBLANK(INDEX(Comment,(5*(ROW()-2)/2+1))),"",INDEX(Comment,((5*(ROW()-2)/2+1))))</f>
        <v/>
      </c>
      <c r="D22" s="52">
        <f>List_View!$B54</f>
        <v>43542</v>
      </c>
      <c r="E22" s="35">
        <f>List_View!$D55</f>
        <v>46</v>
      </c>
      <c r="F22" s="48" t="str">
        <f>IF(ISBLANK(INDEX(Comment,(5*(ROW()-2)/2+2))),"",INDEX(Comment,((5*(ROW()-2)/2+2))))</f>
        <v/>
      </c>
      <c r="G22" s="52">
        <f>List_View!$B55</f>
        <v>43543</v>
      </c>
      <c r="H22" s="35">
        <f>List_View!$D56</f>
        <v>47</v>
      </c>
      <c r="I22" s="49" t="str">
        <f>IF(ISBLANK(INDEX(Comment,(5*(ROW()-2)/2+3))),"",INDEX(Comment,((5*(ROW()-2)/2+3))))</f>
        <v/>
      </c>
      <c r="J22" s="52">
        <f>List_View!$B56</f>
        <v>43544</v>
      </c>
      <c r="K22" s="35">
        <f>List_View!$D57</f>
        <v>48</v>
      </c>
      <c r="L22" s="48" t="str">
        <f>IF(ISBLANK(INDEX(Comment,(5*(ROW()-2)/2+4))),"",INDEX(Comment,((5*(ROW()-2)/2+4))))</f>
        <v/>
      </c>
      <c r="M22" s="52">
        <f>List_View!$B57</f>
        <v>43545</v>
      </c>
      <c r="N22" s="35">
        <f>List_View!$D58</f>
        <v>49</v>
      </c>
      <c r="O22" s="49" t="str">
        <f>IF(ISBLANK(INDEX(Comment,(5*(ROW()-2)/2+5))),"",INDEX(Comment,((5*(ROW()-2)/2+5))))</f>
        <v/>
      </c>
      <c r="P22" s="37">
        <f>List_View!$B58</f>
        <v>43546</v>
      </c>
    </row>
    <row r="23" spans="1:16" ht="25" customHeight="1">
      <c r="A23" s="91"/>
      <c r="B23" s="88" t="str">
        <f>INDEX(Topic,5*((ROW()-3)/2)+1)</f>
        <v>Review</v>
      </c>
      <c r="C23" s="89"/>
      <c r="D23" s="90"/>
      <c r="E23" s="93" t="str">
        <f>INDEX(Topic,5*((ROW()-3)/2)+2)</f>
        <v>Test 5B - Trig Identities</v>
      </c>
      <c r="F23" s="94"/>
      <c r="G23" s="95"/>
      <c r="H23" s="88" t="str">
        <f>INDEX(Topic,5*((ROW()-3)/2)+3)</f>
        <v>Unit 6 Law of Sine-Cos  Law of Cosines</v>
      </c>
      <c r="I23" s="89"/>
      <c r="J23" s="90"/>
      <c r="K23" s="99" t="str">
        <f>INDEX(Topic,5*((ROW()-3)/2)+4)</f>
        <v>Law of Sines</v>
      </c>
      <c r="L23" s="100"/>
      <c r="M23" s="102"/>
      <c r="N23" s="88" t="str">
        <f>INDEX(Topic,5*((ROW()-3)/2)+5)</f>
        <v>Law of Sines Ambiguous Case</v>
      </c>
      <c r="O23" s="89"/>
      <c r="P23" s="107"/>
    </row>
    <row r="24" spans="1:16" s="7" customFormat="1" ht="10" customHeight="1">
      <c r="A24" s="91" t="s">
        <v>71</v>
      </c>
      <c r="B24" s="35">
        <f>List_View!$D59</f>
        <v>50</v>
      </c>
      <c r="C24" s="48" t="str">
        <f>IF(ISBLANK(INDEX(Comment,(5*(ROW()-2)/2+1))),"",INDEX(Comment,((5*(ROW()-2)/2+1))))</f>
        <v/>
      </c>
      <c r="D24" s="52">
        <f>List_View!$B59</f>
        <v>43549</v>
      </c>
      <c r="E24" s="35">
        <f>List_View!$D60</f>
        <v>51</v>
      </c>
      <c r="F24" s="48" t="str">
        <f>IF(ISBLANK(INDEX(Comment,(5*(ROW()-2)/2+2))),"",INDEX(Comment,((5*(ROW()-2)/2+2))))</f>
        <v/>
      </c>
      <c r="G24" s="52">
        <f>List_View!$B60</f>
        <v>43550</v>
      </c>
      <c r="H24" s="35">
        <f>List_View!$D61</f>
        <v>52</v>
      </c>
      <c r="I24" s="48" t="str">
        <f>IF(ISBLANK(INDEX(Comment,(5*(ROW()-2)/2+3))),"",INDEX(Comment,((5*(ROW()-2)/2+3))))</f>
        <v/>
      </c>
      <c r="J24" s="52">
        <f>List_View!$B61</f>
        <v>43551</v>
      </c>
      <c r="K24" s="35">
        <f>List_View!$D62</f>
        <v>53</v>
      </c>
      <c r="L24" s="48" t="str">
        <f>IF(ISBLANK(INDEX(Comment,(5*(ROW()-2)/2+4))),"",INDEX(Comment,((5*(ROW()-2)/2+4))))</f>
        <v/>
      </c>
      <c r="M24" s="52">
        <f>List_View!$B62</f>
        <v>43552</v>
      </c>
      <c r="N24" s="35">
        <f>List_View!$D63</f>
        <v>54</v>
      </c>
      <c r="O24" s="48" t="str">
        <f>IF(ISBLANK(INDEX(Comment,(5*(ROW()-2)/2+5))),"",INDEX(Comment,((5*(ROW()-2)/2+5))))</f>
        <v/>
      </c>
      <c r="P24" s="37">
        <f>List_View!$B63</f>
        <v>43553</v>
      </c>
    </row>
    <row r="25" spans="1:16" s="23" customFormat="1" ht="25" customHeight="1">
      <c r="A25" s="91"/>
      <c r="B25" s="88" t="str">
        <f>INDEX(Topic,5*((ROW()-3)/2)+1)</f>
        <v>QUIZ - LOS/LOC, Begin Area of Triangles</v>
      </c>
      <c r="C25" s="89"/>
      <c r="D25" s="89"/>
      <c r="E25" s="88" t="str">
        <f>INDEX(Topic,5*((ROW()-3)/2)+2)</f>
        <v>Applications</v>
      </c>
      <c r="F25" s="89"/>
      <c r="G25" s="90"/>
      <c r="H25" s="88" t="str">
        <f>INDEX(Topic,5*((ROW()-3)/2)+3)</f>
        <v xml:space="preserve">Apps </v>
      </c>
      <c r="I25" s="89"/>
      <c r="J25" s="89"/>
      <c r="K25" s="88" t="str">
        <f>INDEX(Topic,5*((ROW()-3)/2)+4)</f>
        <v>Review</v>
      </c>
      <c r="L25" s="89"/>
      <c r="M25" s="90"/>
      <c r="N25" s="93" t="str">
        <f>INDEX(Topic,5*((ROW()-3)/2)+5)</f>
        <v>Test 6 - Law of Sin-Cos</v>
      </c>
      <c r="O25" s="94"/>
      <c r="P25" s="111"/>
    </row>
    <row r="26" spans="1:16" s="7" customFormat="1" ht="10" customHeight="1">
      <c r="A26" s="91" t="s">
        <v>72</v>
      </c>
      <c r="B26" s="35">
        <f>List_View!$D64</f>
        <v>0</v>
      </c>
      <c r="C26" s="49" t="str">
        <f>IF(ISBLANK(INDEX(Comment,(5*(ROW()-2)/2+1))),"",INDEX(Comment,((5*(ROW()-2)/2+1))))</f>
        <v>Spring Break</v>
      </c>
      <c r="D26" s="52">
        <f>List_View!$B64</f>
        <v>43556</v>
      </c>
      <c r="E26" s="35">
        <f>List_View!$D65</f>
        <v>0</v>
      </c>
      <c r="F26" s="48" t="str">
        <f>IF(ISBLANK(INDEX(Comment,(5*(ROW()-2)/2+2))),"",INDEX(Comment,((5*(ROW()-2)/2+2))))</f>
        <v>Spring Break</v>
      </c>
      <c r="G26" s="52">
        <f>List_View!$B65</f>
        <v>43557</v>
      </c>
      <c r="H26" s="35">
        <f>List_View!$D66</f>
        <v>0</v>
      </c>
      <c r="I26" s="49" t="str">
        <f>IF(ISBLANK(INDEX(Comment,(5*(ROW()-2)/2+3))),"",INDEX(Comment,((5*(ROW()-2)/2+3))))</f>
        <v>Spring Break</v>
      </c>
      <c r="J26" s="52">
        <f>List_View!$B66</f>
        <v>43558</v>
      </c>
      <c r="K26" s="35">
        <f>List_View!$D67</f>
        <v>0</v>
      </c>
      <c r="L26" s="48" t="str">
        <f>IF(ISBLANK(INDEX(Comment,(5*(ROW()-2)/2+4))),"",INDEX(Comment,((5*(ROW()-2)/2+4))))</f>
        <v>Spring Break</v>
      </c>
      <c r="M26" s="52">
        <f>List_View!$B67</f>
        <v>43559</v>
      </c>
      <c r="N26" s="35">
        <f>List_View!$D68</f>
        <v>0</v>
      </c>
      <c r="O26" s="49" t="str">
        <f>IF(ISBLANK(INDEX(Comment,(5*(ROW()-2)/2+5))),"",INDEX(Comment,((5*(ROW()-2)/2+5))))</f>
        <v>Spring Break</v>
      </c>
      <c r="P26" s="37">
        <f>List_View!$B68</f>
        <v>43560</v>
      </c>
    </row>
    <row r="27" spans="1:16" ht="25" customHeight="1">
      <c r="A27" s="91"/>
      <c r="B27" s="97" t="str">
        <f>INDEX(Topic,5*((ROW()-3)/2)+1)</f>
        <v>No School</v>
      </c>
      <c r="C27" s="98"/>
      <c r="D27" s="98"/>
      <c r="E27" s="97" t="str">
        <f>INDEX(Topic,5*((ROW()-3)/2)+2)</f>
        <v>No School</v>
      </c>
      <c r="F27" s="98"/>
      <c r="G27" s="98"/>
      <c r="H27" s="97" t="str">
        <f>INDEX(Topic,5*((ROW()-3)/2)+3)</f>
        <v>No School</v>
      </c>
      <c r="I27" s="98"/>
      <c r="J27" s="98"/>
      <c r="K27" s="97" t="str">
        <f>INDEX(Topic,5*((ROW()-3)/2)+4)</f>
        <v>No School</v>
      </c>
      <c r="L27" s="98"/>
      <c r="M27" s="98"/>
      <c r="N27" s="97" t="str">
        <f>INDEX(Topic,5*((ROW()-3)/2)+5)</f>
        <v>No School</v>
      </c>
      <c r="O27" s="98"/>
      <c r="P27" s="115"/>
    </row>
    <row r="28" spans="1:16" s="7" customFormat="1" ht="10" customHeight="1">
      <c r="A28" s="91" t="s">
        <v>72</v>
      </c>
      <c r="B28" s="15">
        <f>List_View!$D69</f>
        <v>55</v>
      </c>
      <c r="C28" s="17" t="str">
        <f>IF(ISBLANK(INDEX(Comment,(5*(ROW()-2)/2+1))),"",INDEX(Comment,((5*(ROW()-2)/2+1))))</f>
        <v/>
      </c>
      <c r="D28" s="18">
        <f>List_View!$B69</f>
        <v>43563</v>
      </c>
      <c r="E28" s="15">
        <f>List_View!$D70</f>
        <v>56</v>
      </c>
      <c r="F28" s="9" t="str">
        <f>IF(ISBLANK(INDEX(Comment,(5*(ROW()-2)/2+2))),"",INDEX(Comment,((5*(ROW()-2)/2+2))))</f>
        <v/>
      </c>
      <c r="G28" s="18">
        <f>List_View!$B70</f>
        <v>43564</v>
      </c>
      <c r="H28" s="15">
        <f>List_View!$D71</f>
        <v>57</v>
      </c>
      <c r="I28" s="17" t="str">
        <f>IF(ISBLANK(INDEX(Comment,(5*(ROW()-2)/2+3))),"",INDEX(Comment,((5*(ROW()-2)/2+3))))</f>
        <v/>
      </c>
      <c r="J28" s="18">
        <f>List_View!$B71</f>
        <v>43565</v>
      </c>
      <c r="K28" s="15">
        <f>List_View!$D72</f>
        <v>58</v>
      </c>
      <c r="L28" s="9" t="str">
        <f>IF(ISBLANK(INDEX(Comment,(5*(ROW()-2)/2+4))),"",INDEX(Comment,((5*(ROW()-2)/2+4))))</f>
        <v/>
      </c>
      <c r="M28" s="18">
        <f>List_View!$B72</f>
        <v>43566</v>
      </c>
      <c r="N28" s="15">
        <f>List_View!$D73</f>
        <v>59</v>
      </c>
      <c r="O28" s="17" t="str">
        <f>IF(ISBLANK(INDEX(Comment,(5*(ROW()-2)/2+5))),"",INDEX(Comment,((5*(ROW()-2)/2+5))))</f>
        <v/>
      </c>
      <c r="P28" s="19">
        <f>List_View!$B73</f>
        <v>43567</v>
      </c>
    </row>
    <row r="29" spans="1:16" ht="25" customHeight="1">
      <c r="A29" s="91"/>
      <c r="B29" s="88" t="str">
        <f>INDEX(Topic,5*((ROW()-3)/2)+1)</f>
        <v>Unit 7 Vectors, Definition-Comp Form-Mag</v>
      </c>
      <c r="C29" s="89"/>
      <c r="D29" s="90"/>
      <c r="E29" s="88" t="str">
        <f>INDEX(Topic,5*((ROW()-3)/2)+2)</f>
        <v>Add/Subt/Multiply  by scalar for vectors</v>
      </c>
      <c r="F29" s="89"/>
      <c r="G29" s="90"/>
      <c r="H29" s="88" t="str">
        <f>INDEX(Topic,5*((ROW()-3)/2)+3)</f>
        <v>Direction of vector</v>
      </c>
      <c r="I29" s="89"/>
      <c r="J29" s="90"/>
      <c r="K29" s="88" t="str">
        <f>INDEX(Topic,5*((ROW()-3)/2)+4)</f>
        <v>QUIZ</v>
      </c>
      <c r="L29" s="89"/>
      <c r="M29" s="89"/>
      <c r="N29" s="123" t="str">
        <f>INDEX(Topic,5*((ROW()-3)/2)+5)</f>
        <v>Applications</v>
      </c>
      <c r="O29" s="124"/>
      <c r="P29" s="125"/>
    </row>
    <row r="30" spans="1:16" s="7" customFormat="1" ht="10" customHeight="1">
      <c r="A30" s="84" t="s">
        <v>72</v>
      </c>
      <c r="B30" s="15">
        <f>List_View!$D74</f>
        <v>60</v>
      </c>
      <c r="C30" s="33" t="str">
        <f>IF(ISBLANK(INDEX(Comment,(5*(ROW()-2)/2+1))),"",INDEX(Comment,((5*(ROW()-2)/2+1))))</f>
        <v/>
      </c>
      <c r="D30" s="18">
        <f>List_View!$B74</f>
        <v>43570</v>
      </c>
      <c r="E30" s="15">
        <f>List_View!$D75</f>
        <v>61</v>
      </c>
      <c r="F30" s="17" t="str">
        <f>IF(ISBLANK(INDEX(Comment,(5*(ROW()-2)/2+2))),"",INDEX(Comment,((5*(ROW()-2)/2+2))))</f>
        <v/>
      </c>
      <c r="G30" s="18">
        <f>List_View!$B75</f>
        <v>43571</v>
      </c>
      <c r="H30" s="15">
        <f>List_View!$D76</f>
        <v>62</v>
      </c>
      <c r="I30" s="17" t="str">
        <f>IF(ISBLANK(INDEX(Comment,(5*(ROW()-2)/2+3))),"",INDEX(Comment,((5*(ROW()-2)/2+3))))</f>
        <v/>
      </c>
      <c r="J30" s="18">
        <f>List_View!$B76</f>
        <v>43572</v>
      </c>
      <c r="K30" s="8">
        <f>List_View!$D77</f>
        <v>63</v>
      </c>
      <c r="L30" s="9" t="str">
        <f>IF(ISBLANK(INDEX(Comment,(5*(ROW()-2)/2+4))),"",INDEX(Comment,((5*(ROW()-2)/2+4))))</f>
        <v/>
      </c>
      <c r="M30" s="22">
        <f>List_View!$B77</f>
        <v>43573</v>
      </c>
      <c r="N30" s="15">
        <f>List_View!$D78</f>
        <v>64</v>
      </c>
      <c r="O30" s="17" t="str">
        <f>IF(ISBLANK(INDEX(Comment,(5*(ROW()-2)/2+5))),"",INDEX(Comment,((5*(ROW()-2)/2+5))))</f>
        <v/>
      </c>
      <c r="P30" s="19">
        <f>List_View!$B78</f>
        <v>43574</v>
      </c>
    </row>
    <row r="31" spans="1:16" ht="25" customHeight="1">
      <c r="A31" s="85"/>
      <c r="B31" s="88" t="str">
        <f>INDEX(Topic,5*((ROW()-3)/2)+1)</f>
        <v>Applications</v>
      </c>
      <c r="C31" s="89"/>
      <c r="D31" s="90"/>
      <c r="E31" s="88" t="str">
        <f>INDEX(Topic,5*((ROW()-3)/2)+2)</f>
        <v>Review</v>
      </c>
      <c r="F31" s="89"/>
      <c r="G31" s="90"/>
      <c r="H31" s="93" t="str">
        <f>INDEX(Topic,5*((ROW()-3)/2)+3)</f>
        <v>Test 7 - Vectors</v>
      </c>
      <c r="I31" s="94"/>
      <c r="J31" s="95"/>
      <c r="K31" s="108" t="str">
        <f>INDEX(Topic,5*((ROW()-3)/2)+4)</f>
        <v>Unit 8 Polar Coordinates  Plot Polar Coord</v>
      </c>
      <c r="L31" s="109"/>
      <c r="M31" s="110"/>
      <c r="N31" s="88" t="str">
        <f>INDEX(Topic,5*((ROW()-3)/2)+5)</f>
        <v>Graph Polar Equations</v>
      </c>
      <c r="O31" s="89"/>
      <c r="P31" s="107"/>
    </row>
    <row r="32" spans="1:16" s="7" customFormat="1" ht="10" customHeight="1">
      <c r="A32" s="91" t="s">
        <v>72</v>
      </c>
      <c r="B32" s="8">
        <f>List_View!$D79</f>
        <v>65</v>
      </c>
      <c r="C32" s="9" t="str">
        <f>IF(ISBLANK(INDEX(Comment,(5*(ROW()-2)/2+1))),"",INDEX(Comment,((5*(ROW()-2)/2+1))))</f>
        <v/>
      </c>
      <c r="D32" s="22">
        <f>List_View!$B79</f>
        <v>43577</v>
      </c>
      <c r="E32" s="8">
        <f>List_View!$D80</f>
        <v>66</v>
      </c>
      <c r="F32" s="9" t="str">
        <f>IF(ISBLANK(INDEX(Comment,(5*(ROW()-2)/2+2))),"",INDEX(Comment,((5*(ROW()-2)/2+2))))</f>
        <v/>
      </c>
      <c r="G32" s="22">
        <f>List_View!$B80</f>
        <v>43578</v>
      </c>
      <c r="H32" s="8">
        <f>List_View!$D81</f>
        <v>67</v>
      </c>
      <c r="I32" s="9" t="str">
        <f>IF(ISBLANK(INDEX(Comment,(5*(ROW()-2)/2+3))),"",INDEX(Comment,((5*(ROW()-2)/2+3))))</f>
        <v/>
      </c>
      <c r="J32" s="10">
        <f>List_View!$B81</f>
        <v>43579</v>
      </c>
      <c r="K32" s="15">
        <f>List_View!$D82</f>
        <v>68</v>
      </c>
      <c r="L32" s="17" t="str">
        <f>IF(ISBLANK(INDEX(Comment,(5*(ROW()-2)/2+4))),"",INDEX(Comment,((5*(ROW()-2)/2+4))))</f>
        <v/>
      </c>
      <c r="M32" s="18">
        <f>List_View!$B82</f>
        <v>43580</v>
      </c>
      <c r="N32" s="8">
        <f>List_View!$D83</f>
        <v>69</v>
      </c>
      <c r="O32" s="9" t="str">
        <f>IF(ISBLANK(INDEX(Comment,(5*(ROW()-2)/2+5))),"",INDEX(Comment,((5*(ROW()-2)/2+5))))</f>
        <v/>
      </c>
      <c r="P32" s="12">
        <f>List_View!$B83</f>
        <v>43581</v>
      </c>
    </row>
    <row r="33" spans="1:17" ht="25" customHeight="1">
      <c r="A33" s="91"/>
      <c r="B33" s="88" t="str">
        <f>INDEX(Topic,5*((ROW()-3)/2)+1)</f>
        <v>Writing Equations in Polar Form</v>
      </c>
      <c r="C33" s="89"/>
      <c r="D33" s="90"/>
      <c r="E33" s="88" t="str">
        <f>INDEX(Topic,5*((ROW()-3)/2)+2)</f>
        <v>Writing Equation in Rectangular Form</v>
      </c>
      <c r="F33" s="89"/>
      <c r="G33" s="90"/>
      <c r="H33" s="112" t="str">
        <f>INDEX(Topic,5*((ROW()-3)/2)+3)</f>
        <v>Complex Numbers</v>
      </c>
      <c r="I33" s="113"/>
      <c r="J33" s="114"/>
      <c r="K33" s="113" t="str">
        <f>INDEX(Topic,5*((ROW()-3)/2)+4)</f>
        <v>Complex to Polar Form</v>
      </c>
      <c r="L33" s="113"/>
      <c r="M33" s="114"/>
      <c r="N33" s="88" t="str">
        <f>INDEX(Topic,5*((ROW()-3)/2)+5)</f>
        <v>Review</v>
      </c>
      <c r="O33" s="89"/>
      <c r="P33" s="107"/>
      <c r="Q33" s="24"/>
    </row>
    <row r="34" spans="1:17" s="7" customFormat="1" ht="10" customHeight="1">
      <c r="A34" s="91" t="s">
        <v>73</v>
      </c>
      <c r="B34" s="15">
        <f>List_View!$D84</f>
        <v>70</v>
      </c>
      <c r="C34" s="17" t="str">
        <f>IF(ISBLANK(INDEX(Comment,(5*(ROW()-2)/2+1))),"",INDEX(Comment,((5*(ROW()-2)/2+1))))</f>
        <v/>
      </c>
      <c r="D34" s="16">
        <f>List_View!$B84</f>
        <v>43584</v>
      </c>
      <c r="E34" s="8">
        <f>List_View!$D85</f>
        <v>71</v>
      </c>
      <c r="F34" s="9" t="str">
        <f>IF(ISBLANK(INDEX(Comment,(5*(ROW()-2)/2+2))),"",INDEX(Comment,((5*(ROW()-2)/2+2))))</f>
        <v/>
      </c>
      <c r="G34" s="22">
        <f>List_View!$B85</f>
        <v>43585</v>
      </c>
      <c r="H34" s="25">
        <f>List_View!$D86</f>
        <v>72</v>
      </c>
      <c r="I34" s="9" t="str">
        <f>IF(ISBLANK(INDEX(Comment,(5*(ROW()-2)/2+3))),"",INDEX(Comment,((5*(ROW()-2)/2+3))))</f>
        <v/>
      </c>
      <c r="J34" s="10">
        <f>List_View!$B86</f>
        <v>43586</v>
      </c>
      <c r="K34" s="8">
        <f>List_View!$D87</f>
        <v>73</v>
      </c>
      <c r="L34" s="9" t="str">
        <f>IF(ISBLANK(INDEX(Comment,(5*(ROW()-2)/2+4))),"",INDEX(Comment,((5*(ROW()-2)/2+4))))</f>
        <v/>
      </c>
      <c r="M34" s="22">
        <f>List_View!$B87</f>
        <v>43587</v>
      </c>
      <c r="N34" s="35">
        <f>List_View!$D88</f>
        <v>74</v>
      </c>
      <c r="O34" s="36" t="str">
        <f>IF(ISBLANK(INDEX(Comment,(5*(ROW()-2)/2+5))),"",INDEX(Comment,((5*(ROW()-2)/2+5))))</f>
        <v/>
      </c>
      <c r="P34" s="37">
        <f>List_View!$B88</f>
        <v>43588</v>
      </c>
    </row>
    <row r="35" spans="1:17" ht="25" customHeight="1">
      <c r="A35" s="91"/>
      <c r="B35" s="93" t="str">
        <f>INDEX(Topic,5*((ROW()-3)/2)+1)</f>
        <v>Test 8 - Polar Coord</v>
      </c>
      <c r="C35" s="94"/>
      <c r="D35" s="94"/>
      <c r="E35" s="88" t="str">
        <f>INDEX(Topic,5*((ROW()-3)/2)+2)</f>
        <v>Rewrite and Solve Logs and Exp.</v>
      </c>
      <c r="F35" s="89"/>
      <c r="G35" s="90"/>
      <c r="H35" s="88" t="str">
        <f>INDEX(Topic,5*((ROW()-3)/2)+3)</f>
        <v>Expand &amp; Condense Logs</v>
      </c>
      <c r="I35" s="89"/>
      <c r="J35" s="90"/>
      <c r="K35" s="88" t="str">
        <f>INDEX(Topic,5*((ROW()-3)/2)+4)</f>
        <v>Solve Logs and Exp.</v>
      </c>
      <c r="L35" s="89"/>
      <c r="M35" s="90"/>
      <c r="N35" s="88" t="str">
        <f>INDEX(Topic,5*((ROW()-3)/2)+5)</f>
        <v>Inverses and Review</v>
      </c>
      <c r="O35" s="89"/>
      <c r="P35" s="107"/>
      <c r="Q35" s="24"/>
    </row>
    <row r="36" spans="1:17" s="7" customFormat="1" ht="10" customHeight="1">
      <c r="A36" s="91" t="s">
        <v>74</v>
      </c>
      <c r="B36" s="8">
        <f>List_View!$D89</f>
        <v>75</v>
      </c>
      <c r="C36" s="9" t="str">
        <f>IF(ISBLANK(INDEX(Comment,(5*(ROW()-2)/2+1))),"",INDEX(Comment,((5*(ROW()-2)/2+1))))</f>
        <v/>
      </c>
      <c r="D36" s="22">
        <f>List_View!$B89</f>
        <v>43591</v>
      </c>
      <c r="E36" s="8">
        <f>List_View!$D90</f>
        <v>76</v>
      </c>
      <c r="F36" s="9" t="str">
        <f>IF(ISBLANK(INDEX(Comment,(5*(ROW()-2)/2+2))),"",INDEX(Comment,((5*(ROW()-2)/2+2))))</f>
        <v/>
      </c>
      <c r="G36" s="22">
        <f>List_View!$B90</f>
        <v>43592</v>
      </c>
      <c r="H36" s="8">
        <f>List_View!$D91</f>
        <v>77</v>
      </c>
      <c r="I36" s="9" t="str">
        <f>IF(ISBLANK(INDEX(Comment,(5*(ROW()-2)/2+3))),"",INDEX(Comment,((5*(ROW()-2)/2+3))))</f>
        <v/>
      </c>
      <c r="J36" s="22">
        <f>List_View!$B91</f>
        <v>43593</v>
      </c>
      <c r="K36" s="8">
        <f>List_View!$D92</f>
        <v>78</v>
      </c>
      <c r="L36" s="9" t="str">
        <f>IF(ISBLANK(INDEX(Comment,(5*(ROW()-2)/2+4))),"",INDEX(Comment,((5*(ROW()-2)/2+4))))</f>
        <v/>
      </c>
      <c r="M36" s="22">
        <f>List_View!$B92</f>
        <v>43594</v>
      </c>
      <c r="N36" s="8">
        <f>List_View!$D93</f>
        <v>79</v>
      </c>
      <c r="O36" s="9" t="str">
        <f>IF(ISBLANK(INDEX(Comment,(5*(ROW()-2)/2+5))),"",INDEX(Comment,((5*(ROW()-2)/2+5))))</f>
        <v/>
      </c>
      <c r="P36" s="12">
        <f>List_View!$B93</f>
        <v>43595</v>
      </c>
    </row>
    <row r="37" spans="1:17" ht="25" customHeight="1">
      <c r="A37" s="91"/>
      <c r="B37" s="93" t="str">
        <f>INDEX(Topic,5*((ROW()-3)/2)+1)</f>
        <v>9A Test</v>
      </c>
      <c r="C37" s="94"/>
      <c r="D37" s="95"/>
      <c r="E37" s="88" t="str">
        <f>INDEX(Topic,5*((ROW()-3)/2)+2)</f>
        <v>Parent Graphs and Transformations</v>
      </c>
      <c r="F37" s="89"/>
      <c r="G37" s="90"/>
      <c r="H37" s="88" t="str">
        <f>INDEX(Topic,5*((ROW()-3)/2)+3)</f>
        <v>Graph Logs and Exponentials</v>
      </c>
      <c r="I37" s="89"/>
      <c r="J37" s="90"/>
      <c r="K37" s="88" t="str">
        <f>INDEX(Topic,5*((ROW()-3)/2)+4)</f>
        <v>Logs &amp; Exponential Graphing</v>
      </c>
      <c r="L37" s="89"/>
      <c r="M37" s="90"/>
      <c r="N37" s="88" t="str">
        <f>INDEX(Topic,5*((ROW()-3)/2)+5)</f>
        <v>Inverses and More Graphing</v>
      </c>
      <c r="O37" s="89"/>
      <c r="P37" s="107"/>
    </row>
    <row r="38" spans="1:17" s="7" customFormat="1" ht="10" customHeight="1">
      <c r="A38" s="92" t="s">
        <v>74</v>
      </c>
      <c r="B38" s="8">
        <f>List_View!$D94</f>
        <v>80</v>
      </c>
      <c r="C38" s="9" t="str">
        <f>IF(ISBLANK(INDEX(Comment,(5*(ROW()-2)/2+1))),"",INDEX(Comment,((5*(ROW()-2)/2+1))))</f>
        <v/>
      </c>
      <c r="D38" s="22">
        <f>List_View!$B94</f>
        <v>43598</v>
      </c>
      <c r="E38" s="8">
        <f>List_View!$D95</f>
        <v>81</v>
      </c>
      <c r="F38" s="9" t="str">
        <f>IF(ISBLANK(INDEX(Comment,(5*(ROW()-2)/2+2))),"",INDEX(Comment,((5*(ROW()-2)/2+2))))</f>
        <v/>
      </c>
      <c r="G38" s="22">
        <f>List_View!$B95</f>
        <v>43599</v>
      </c>
      <c r="H38" s="8">
        <f>List_View!$D96</f>
        <v>82</v>
      </c>
      <c r="I38" s="9" t="str">
        <f>IF(ISBLANK(INDEX(Comment,(5*(ROW()-2)/2+3))),"",INDEX(Comment,((5*(ROW()-2)/2+3))))</f>
        <v/>
      </c>
      <c r="J38" s="22">
        <f>List_View!$B96</f>
        <v>43600</v>
      </c>
      <c r="K38" s="8">
        <f>List_View!$D97</f>
        <v>83</v>
      </c>
      <c r="L38" s="9" t="str">
        <f>IF(ISBLANK(INDEX(Comment,(5*(ROW()-2)/2+4))),"",INDEX(Comment,((5*(ROW()-2)/2+4))))</f>
        <v/>
      </c>
      <c r="M38" s="22">
        <f>List_View!$B97</f>
        <v>43601</v>
      </c>
      <c r="N38" s="8">
        <f>List_View!$D98</f>
        <v>84</v>
      </c>
      <c r="O38" s="9" t="str">
        <f>IF(ISBLANK(INDEX(Comment,(5*(ROW()-2)/2+5))),"",INDEX(Comment,((5*(ROW()-2)/2+5))))</f>
        <v/>
      </c>
      <c r="P38" s="12">
        <f>List_View!$B98</f>
        <v>43602</v>
      </c>
      <c r="Q38" s="26"/>
    </row>
    <row r="39" spans="1:17" ht="24.75" customHeight="1">
      <c r="A39" s="92"/>
      <c r="B39" s="88" t="str">
        <f>INDEX(Topic,5*((ROW()-3)/2)+1)</f>
        <v>Review</v>
      </c>
      <c r="C39" s="89"/>
      <c r="D39" s="89"/>
      <c r="E39" s="93" t="str">
        <f>INDEX(Topic,5*((ROW()-3)/2)+2)</f>
        <v>Unit 9B Test</v>
      </c>
      <c r="F39" s="94"/>
      <c r="G39" s="95"/>
      <c r="H39" s="88" t="str">
        <f>INDEX(Topic,5*((ROW()-3)/2)+3)</f>
        <v>Final Exam Review/Test Retakes Seniors</v>
      </c>
      <c r="I39" s="89"/>
      <c r="J39" s="90"/>
      <c r="K39" s="88" t="str">
        <f>INDEX(Topic,5*((ROW()-3)/2)+4)</f>
        <v>Senior Final Exams</v>
      </c>
      <c r="L39" s="89"/>
      <c r="M39" s="90"/>
      <c r="N39" s="88" t="str">
        <f>INDEX(Topic,5*((ROW()-3)/2)+5)</f>
        <v>Senior Final Exams/Test Retake Juniors</v>
      </c>
      <c r="O39" s="89"/>
      <c r="P39" s="107"/>
    </row>
    <row r="40" spans="1:17" s="7" customFormat="1" ht="10" customHeight="1">
      <c r="A40" s="92" t="s">
        <v>74</v>
      </c>
      <c r="B40" s="8">
        <f>List_View!$D99</f>
        <v>85</v>
      </c>
      <c r="C40" s="9" t="str">
        <f>IF(ISBLANK(INDEX(Comment,(5*(ROW()-2)/2+1))),"",INDEX(Comment,((5*(ROW()-2)/2+1))))</f>
        <v/>
      </c>
      <c r="D40" s="22">
        <f>List_View!$B99</f>
        <v>43605</v>
      </c>
      <c r="E40" s="8">
        <f>List_View!$D100</f>
        <v>86</v>
      </c>
      <c r="F40" s="9" t="str">
        <f>IF(ISBLANK(INDEX(Comment,(5*(ROW()-2)/2+2))),"",INDEX(Comment,((5*(ROW()-2)/2+2))))</f>
        <v>Final Exams</v>
      </c>
      <c r="G40" s="22">
        <f>List_View!$B100</f>
        <v>43606</v>
      </c>
      <c r="H40" s="8">
        <f>List_View!$D101</f>
        <v>87</v>
      </c>
      <c r="I40" s="9" t="str">
        <f>IF(ISBLANK(INDEX(Comment,(5*(ROW()-2)/2+3))),"",INDEX(Comment,((5*(ROW()-2)/2+3))))</f>
        <v>Final Exams</v>
      </c>
      <c r="J40" s="22">
        <f>List_View!$B101</f>
        <v>43607</v>
      </c>
      <c r="K40" s="8">
        <f>List_View!$D102</f>
        <v>0</v>
      </c>
      <c r="L40" s="9" t="str">
        <f>IF(ISBLANK(INDEX(Comment,(5*(ROW()-2)/2+4))),"",INDEX(Comment,((5*(ROW()-2)/2+4))))</f>
        <v/>
      </c>
      <c r="M40" s="22">
        <f>List_View!$B102</f>
        <v>43608</v>
      </c>
      <c r="N40" s="8">
        <f>List_View!$D103</f>
        <v>0</v>
      </c>
      <c r="O40" s="9" t="str">
        <f>IF(ISBLANK(INDEX(Comment,(5*(ROW()-2)/2+5))),"",INDEX(Comment,((5*(ROW()-2)/2+5))))</f>
        <v/>
      </c>
      <c r="P40" s="12">
        <f>List_View!$B103</f>
        <v>43609</v>
      </c>
      <c r="Q40" s="26"/>
    </row>
    <row r="41" spans="1:17" ht="25" customHeight="1">
      <c r="A41" s="92"/>
      <c r="B41" s="88" t="str">
        <f>INDEX(Topic,5*((ROW()-3)/2)+1)</f>
        <v>Final Exam Review Juniors</v>
      </c>
      <c r="C41" s="89"/>
      <c r="D41" s="89"/>
      <c r="E41" s="93" t="str">
        <f>INDEX(Topic,5*((ROW()-3)/2)+2)</f>
        <v>Final Exams</v>
      </c>
      <c r="F41" s="94"/>
      <c r="G41" s="95"/>
      <c r="H41" s="93" t="s">
        <v>12</v>
      </c>
      <c r="I41" s="94"/>
      <c r="J41" s="95"/>
      <c r="K41" s="97" t="s">
        <v>13</v>
      </c>
      <c r="L41" s="98"/>
      <c r="M41" s="101"/>
      <c r="N41" s="97" t="s">
        <v>13</v>
      </c>
      <c r="O41" s="98"/>
      <c r="P41" s="115"/>
    </row>
    <row r="42" spans="1:17" ht="10" customHeight="1">
      <c r="A42" s="86" t="s">
        <v>74</v>
      </c>
      <c r="B42" s="8">
        <f>List_View!$D104</f>
        <v>0</v>
      </c>
      <c r="C42" s="9" t="str">
        <f>IF(ISBLANK(INDEX(Comment,(5*(ROW()-2)/2+1))),"",INDEX(Comment,((5*(ROW()-2)/2+1))))</f>
        <v/>
      </c>
      <c r="D42" s="27">
        <f>List_View!$B104</f>
        <v>43612</v>
      </c>
      <c r="E42" s="8">
        <f>List_View!$D105</f>
        <v>0</v>
      </c>
      <c r="F42" s="9" t="str">
        <f>IF(ISBLANK(INDEX(Comment,(5*(ROW()-2)/2+2))),"",INDEX(Comment,((5*(ROW()-2)/2+2))))</f>
        <v/>
      </c>
      <c r="G42" s="11">
        <f>List_View!$B105</f>
        <v>43613</v>
      </c>
      <c r="H42" s="8">
        <f>List_View!$D106</f>
        <v>0</v>
      </c>
      <c r="I42" s="9" t="str">
        <f>IF(ISBLANK(INDEX(Comment,(5*(ROW()-2)/2+3))),"",INDEX(Comment,((5*(ROW()-2)/2+3))))</f>
        <v/>
      </c>
      <c r="J42" s="28">
        <f>List_View!$B106</f>
        <v>43614</v>
      </c>
      <c r="K42" s="8">
        <f>List_View!$D107</f>
        <v>0</v>
      </c>
      <c r="L42" s="9" t="str">
        <f>IF(ISBLANK(INDEX(Comment,(5*(ROW()-2)/2+4))),"",INDEX(Comment,((5*(ROW()-2)/2+4))))</f>
        <v/>
      </c>
      <c r="M42" s="28">
        <f>List_View!$B107</f>
        <v>43615</v>
      </c>
      <c r="N42" s="8">
        <f>List_View!$D108</f>
        <v>0</v>
      </c>
      <c r="O42" s="9" t="str">
        <f>IF(ISBLANK(INDEX(Comment,(5*(ROW()-2)/2+5))),"",INDEX(Comment,((5*(ROW()-2)/2+5))))</f>
        <v/>
      </c>
      <c r="P42" s="29">
        <f>List_View!$B108</f>
        <v>43616</v>
      </c>
    </row>
    <row r="43" spans="1:17" ht="25" customHeight="1" thickBot="1">
      <c r="A43" s="87"/>
      <c r="B43" s="120" t="s">
        <v>13</v>
      </c>
      <c r="C43" s="121"/>
      <c r="D43" s="122"/>
      <c r="E43" s="120" t="s">
        <v>13</v>
      </c>
      <c r="F43" s="121"/>
      <c r="G43" s="122"/>
      <c r="H43" s="120" t="s">
        <v>13</v>
      </c>
      <c r="I43" s="121"/>
      <c r="J43" s="122"/>
      <c r="K43" s="120" t="s">
        <v>13</v>
      </c>
      <c r="L43" s="121"/>
      <c r="M43" s="122"/>
      <c r="N43" s="120" t="s">
        <v>13</v>
      </c>
      <c r="O43" s="121"/>
      <c r="P43" s="126"/>
    </row>
    <row r="46" spans="1:17" ht="25" customHeight="1">
      <c r="A46" s="31"/>
      <c r="B46" s="82"/>
      <c r="C46" s="82"/>
      <c r="D46" s="83"/>
    </row>
    <row r="47" spans="1:17" ht="25" customHeight="1">
      <c r="A47" s="31"/>
      <c r="B47" s="82"/>
      <c r="C47" s="82"/>
      <c r="D47" s="106"/>
    </row>
    <row r="48" spans="1:17" ht="25" customHeight="1">
      <c r="A48" s="31"/>
      <c r="B48" s="82"/>
      <c r="C48" s="82"/>
      <c r="D48" s="83"/>
    </row>
    <row r="49" spans="1:4" ht="25" customHeight="1">
      <c r="A49" s="31"/>
      <c r="B49" s="82"/>
      <c r="C49" s="82"/>
      <c r="D49" s="83"/>
    </row>
    <row r="50" spans="1:4" ht="25" customHeight="1">
      <c r="A50" s="31"/>
      <c r="B50" s="82"/>
      <c r="C50" s="82"/>
      <c r="D50" s="83"/>
    </row>
    <row r="51" spans="1:4" ht="25" customHeight="1">
      <c r="A51" s="31"/>
      <c r="B51" s="82"/>
      <c r="C51" s="82"/>
      <c r="D51" s="83"/>
    </row>
    <row r="52" spans="1:4" ht="25" customHeight="1">
      <c r="A52" s="31"/>
      <c r="B52" s="82"/>
      <c r="C52" s="82"/>
      <c r="D52" s="83"/>
    </row>
    <row r="53" spans="1:4" ht="25" customHeight="1">
      <c r="A53" s="31"/>
      <c r="B53" s="82"/>
      <c r="C53" s="82"/>
      <c r="D53" s="83"/>
    </row>
    <row r="54" spans="1:4" ht="25" customHeight="1">
      <c r="A54" s="31"/>
      <c r="B54" s="82"/>
      <c r="C54" s="82"/>
      <c r="D54" s="83"/>
    </row>
    <row r="55" spans="1:4" ht="25" customHeight="1">
      <c r="A55" s="31"/>
      <c r="B55" s="82"/>
      <c r="C55" s="82"/>
      <c r="D55" s="83"/>
    </row>
    <row r="56" spans="1:4" ht="25" customHeight="1">
      <c r="A56" s="31"/>
      <c r="B56" s="82"/>
      <c r="C56" s="82"/>
      <c r="D56" s="83"/>
    </row>
    <row r="57" spans="1:4" ht="25" customHeight="1">
      <c r="A57" s="31"/>
      <c r="B57" s="82"/>
      <c r="C57" s="82"/>
      <c r="D57" s="83"/>
    </row>
    <row r="58" spans="1:4" ht="25" customHeight="1">
      <c r="A58" s="31"/>
      <c r="B58" s="82"/>
      <c r="C58" s="82"/>
      <c r="D58" s="83"/>
    </row>
    <row r="59" spans="1:4" ht="25" customHeight="1">
      <c r="A59" s="31"/>
      <c r="B59" s="82"/>
      <c r="C59" s="82"/>
      <c r="D59" s="83"/>
    </row>
    <row r="60" spans="1:4" ht="25" customHeight="1">
      <c r="A60" s="31"/>
      <c r="B60" s="82"/>
      <c r="C60" s="82"/>
      <c r="D60" s="83"/>
    </row>
    <row r="61" spans="1:4" ht="25" customHeight="1">
      <c r="A61" s="31"/>
      <c r="B61" s="82"/>
      <c r="C61" s="82"/>
      <c r="D61" s="83"/>
    </row>
    <row r="62" spans="1:4" ht="25" customHeight="1">
      <c r="A62" s="31"/>
      <c r="B62" s="82"/>
      <c r="C62" s="82"/>
      <c r="D62" s="83"/>
    </row>
    <row r="63" spans="1:4" ht="25" customHeight="1">
      <c r="A63" s="31"/>
      <c r="B63" s="82"/>
      <c r="C63" s="82"/>
      <c r="D63" s="83"/>
    </row>
    <row r="64" spans="1:4" ht="25" customHeight="1">
      <c r="A64" s="31"/>
      <c r="B64" s="82"/>
      <c r="C64" s="82"/>
      <c r="D64" s="83"/>
    </row>
    <row r="65" spans="1:4" ht="25" customHeight="1">
      <c r="A65" s="31"/>
      <c r="B65" s="82"/>
      <c r="C65" s="82"/>
      <c r="D65" s="83"/>
    </row>
    <row r="66" spans="1:4" ht="25" customHeight="1">
      <c r="A66" s="31"/>
      <c r="B66" s="82"/>
      <c r="C66" s="82"/>
      <c r="D66" s="83"/>
    </row>
    <row r="67" spans="1:4" ht="25" customHeight="1">
      <c r="A67" s="31"/>
      <c r="B67" s="82"/>
      <c r="C67" s="82"/>
      <c r="D67" s="83"/>
    </row>
    <row r="68" spans="1:4" ht="25" customHeight="1">
      <c r="A68" s="31"/>
      <c r="B68" s="82"/>
      <c r="C68" s="82"/>
      <c r="D68" s="83"/>
    </row>
    <row r="69" spans="1:4" ht="25" customHeight="1">
      <c r="A69" s="31"/>
      <c r="B69" s="82"/>
      <c r="C69" s="82"/>
      <c r="D69" s="83"/>
    </row>
    <row r="70" spans="1:4" ht="25" customHeight="1">
      <c r="A70" s="31"/>
      <c r="B70" s="82"/>
      <c r="C70" s="82"/>
      <c r="D70" s="83"/>
    </row>
    <row r="71" spans="1:4" ht="25" customHeight="1">
      <c r="A71" s="31"/>
      <c r="B71" s="82"/>
      <c r="C71" s="82"/>
      <c r="D71" s="83"/>
    </row>
    <row r="72" spans="1:4" ht="25" customHeight="1">
      <c r="A72" s="31"/>
      <c r="B72" s="82"/>
      <c r="C72" s="82"/>
      <c r="D72" s="83"/>
    </row>
    <row r="73" spans="1:4" ht="25" customHeight="1">
      <c r="A73" s="31"/>
      <c r="B73" s="82"/>
      <c r="C73" s="82"/>
      <c r="D73" s="83"/>
    </row>
    <row r="74" spans="1:4" ht="25" customHeight="1">
      <c r="A74" s="31"/>
      <c r="B74" s="82"/>
      <c r="C74" s="82"/>
      <c r="D74" s="83"/>
    </row>
    <row r="75" spans="1:4" ht="25" customHeight="1">
      <c r="A75" s="31"/>
      <c r="B75" s="82"/>
      <c r="C75" s="82"/>
      <c r="D75" s="83"/>
    </row>
    <row r="76" spans="1:4" ht="25" customHeight="1">
      <c r="A76" s="31"/>
      <c r="B76" s="82"/>
      <c r="C76" s="82"/>
      <c r="D76" s="83"/>
    </row>
    <row r="77" spans="1:4" ht="25" customHeight="1">
      <c r="A77" s="31"/>
      <c r="B77" s="82"/>
      <c r="C77" s="82"/>
      <c r="D77" s="83"/>
    </row>
    <row r="78" spans="1:4" ht="25" customHeight="1">
      <c r="A78" s="31"/>
      <c r="B78" s="82"/>
      <c r="C78" s="82"/>
      <c r="D78" s="83"/>
    </row>
    <row r="79" spans="1:4" ht="25" customHeight="1">
      <c r="A79" s="31"/>
      <c r="B79" s="82"/>
      <c r="C79" s="82"/>
      <c r="D79" s="83"/>
    </row>
    <row r="80" spans="1:4" ht="25" customHeight="1">
      <c r="A80" s="31"/>
      <c r="B80" s="82"/>
      <c r="C80" s="82"/>
      <c r="D80" s="83"/>
    </row>
    <row r="81" spans="1:4" ht="25" customHeight="1">
      <c r="A81" s="31"/>
      <c r="B81" s="82"/>
      <c r="C81" s="82"/>
      <c r="D81" s="83"/>
    </row>
    <row r="82" spans="1:4" ht="25" customHeight="1">
      <c r="A82" s="31"/>
      <c r="B82" s="82"/>
      <c r="C82" s="82"/>
      <c r="D82" s="83"/>
    </row>
    <row r="83" spans="1:4" ht="25" customHeight="1">
      <c r="A83" s="31"/>
      <c r="B83" s="82"/>
      <c r="C83" s="82"/>
      <c r="D83" s="83"/>
    </row>
    <row r="84" spans="1:4" ht="25" customHeight="1">
      <c r="A84" s="31"/>
      <c r="B84" s="82"/>
      <c r="C84" s="82"/>
      <c r="D84" s="83"/>
    </row>
    <row r="85" spans="1:4" ht="25" customHeight="1">
      <c r="A85" s="31"/>
      <c r="B85" s="82"/>
      <c r="C85" s="82"/>
      <c r="D85" s="83"/>
    </row>
    <row r="86" spans="1:4" ht="25" customHeight="1">
      <c r="A86" s="31"/>
      <c r="B86" s="82"/>
      <c r="C86" s="82"/>
      <c r="D86" s="83"/>
    </row>
    <row r="87" spans="1:4" ht="25" customHeight="1">
      <c r="A87" s="31"/>
      <c r="B87" s="82"/>
      <c r="C87" s="82"/>
      <c r="D87" s="83"/>
    </row>
    <row r="88" spans="1:4" ht="25" customHeight="1">
      <c r="A88" s="31"/>
      <c r="B88" s="82"/>
      <c r="C88" s="82"/>
      <c r="D88" s="83"/>
    </row>
    <row r="89" spans="1:4" ht="25" customHeight="1">
      <c r="A89" s="31"/>
      <c r="B89" s="82"/>
      <c r="C89" s="82"/>
      <c r="D89" s="83"/>
    </row>
    <row r="90" spans="1:4" ht="25" customHeight="1">
      <c r="A90" s="31"/>
      <c r="B90" s="82"/>
      <c r="C90" s="82"/>
      <c r="D90" s="83"/>
    </row>
    <row r="91" spans="1:4" ht="25" customHeight="1">
      <c r="A91" s="31"/>
      <c r="B91" s="82"/>
      <c r="C91" s="82"/>
      <c r="D91" s="83"/>
    </row>
    <row r="92" spans="1:4" ht="25" customHeight="1">
      <c r="A92" s="31"/>
      <c r="B92" s="82"/>
      <c r="C92" s="82"/>
      <c r="D92" s="83"/>
    </row>
    <row r="93" spans="1:4" ht="25" customHeight="1">
      <c r="A93" s="31"/>
      <c r="B93" s="82"/>
      <c r="C93" s="82"/>
      <c r="D93" s="83"/>
    </row>
    <row r="94" spans="1:4" ht="25" customHeight="1">
      <c r="A94" s="31"/>
      <c r="B94" s="82"/>
      <c r="C94" s="82"/>
      <c r="D94" s="83"/>
    </row>
    <row r="95" spans="1:4" ht="25" customHeight="1">
      <c r="A95" s="31"/>
      <c r="B95" s="82"/>
      <c r="C95" s="82"/>
      <c r="D95" s="83"/>
    </row>
    <row r="96" spans="1:4" ht="25" customHeight="1">
      <c r="A96" s="31"/>
      <c r="B96" s="82"/>
      <c r="C96" s="82"/>
      <c r="D96" s="83"/>
    </row>
    <row r="97" spans="1:5" ht="25" customHeight="1">
      <c r="A97" s="31"/>
      <c r="B97" s="82"/>
      <c r="C97" s="82"/>
      <c r="D97" s="83"/>
    </row>
    <row r="98" spans="1:5" ht="25" customHeight="1">
      <c r="A98" s="31"/>
      <c r="B98" s="82"/>
      <c r="C98" s="82"/>
      <c r="D98" s="83"/>
    </row>
    <row r="99" spans="1:5" ht="25" customHeight="1">
      <c r="A99" s="31"/>
      <c r="B99" s="82"/>
      <c r="C99" s="82"/>
      <c r="D99" s="83"/>
    </row>
    <row r="100" spans="1:5" ht="25" customHeight="1">
      <c r="A100" s="31"/>
      <c r="B100" s="82"/>
      <c r="C100" s="82"/>
      <c r="D100" s="83"/>
    </row>
    <row r="101" spans="1:5" ht="25" customHeight="1">
      <c r="A101" s="31"/>
      <c r="B101" s="82"/>
      <c r="C101" s="82"/>
      <c r="D101" s="83"/>
    </row>
    <row r="102" spans="1:5" ht="25" customHeight="1">
      <c r="A102" s="31"/>
      <c r="B102" s="82"/>
      <c r="C102" s="82"/>
      <c r="D102" s="83"/>
      <c r="E102" s="32"/>
    </row>
    <row r="103" spans="1:5" ht="25" customHeight="1">
      <c r="A103" s="31"/>
      <c r="B103" s="82"/>
      <c r="C103" s="82"/>
      <c r="D103" s="83"/>
      <c r="E103" s="32"/>
    </row>
    <row r="104" spans="1:5" ht="25" customHeight="1">
      <c r="A104" s="31"/>
      <c r="B104" s="82"/>
      <c r="C104" s="82"/>
      <c r="D104" s="83"/>
      <c r="E104" s="32"/>
    </row>
    <row r="105" spans="1:5" ht="25" customHeight="1">
      <c r="A105" s="31"/>
      <c r="B105" s="82"/>
      <c r="C105" s="82"/>
      <c r="D105" s="83"/>
      <c r="E105" s="32"/>
    </row>
    <row r="106" spans="1:5" ht="25" customHeight="1">
      <c r="A106" s="31"/>
      <c r="B106" s="82"/>
      <c r="C106" s="82"/>
      <c r="D106" s="83"/>
      <c r="E106" s="32"/>
    </row>
    <row r="107" spans="1:5" ht="25" customHeight="1">
      <c r="A107" s="31"/>
      <c r="B107" s="82"/>
      <c r="C107" s="82"/>
      <c r="D107" s="83"/>
      <c r="E107" s="32"/>
    </row>
    <row r="108" spans="1:5" ht="25" customHeight="1">
      <c r="A108" s="31"/>
      <c r="B108" s="82"/>
      <c r="C108" s="82"/>
      <c r="D108" s="83"/>
      <c r="E108" s="32"/>
    </row>
    <row r="109" spans="1:5" ht="25" customHeight="1">
      <c r="A109" s="31"/>
      <c r="B109" s="82"/>
      <c r="C109" s="82"/>
      <c r="D109" s="83"/>
      <c r="E109" s="32"/>
    </row>
    <row r="110" spans="1:5" ht="25" customHeight="1">
      <c r="A110" s="31"/>
      <c r="B110" s="82"/>
      <c r="C110" s="82"/>
      <c r="D110" s="83"/>
      <c r="E110" s="32"/>
    </row>
    <row r="111" spans="1:5" ht="25" customHeight="1">
      <c r="A111" s="31"/>
      <c r="B111" s="82"/>
      <c r="C111" s="82"/>
      <c r="D111" s="83"/>
      <c r="E111" s="32"/>
    </row>
    <row r="112" spans="1:5" ht="25" customHeight="1">
      <c r="A112" s="31"/>
      <c r="B112" s="82"/>
      <c r="C112" s="82"/>
      <c r="D112" s="83"/>
      <c r="E112" s="32"/>
    </row>
    <row r="113" spans="1:5" ht="25" customHeight="1">
      <c r="A113" s="31"/>
      <c r="B113" s="82"/>
      <c r="C113" s="82"/>
      <c r="D113" s="83"/>
      <c r="E113" s="32"/>
    </row>
    <row r="114" spans="1:5" ht="25" customHeight="1">
      <c r="A114" s="31"/>
      <c r="B114" s="82"/>
      <c r="C114" s="82"/>
      <c r="D114" s="83"/>
      <c r="E114" s="32"/>
    </row>
    <row r="115" spans="1:5" ht="25" customHeight="1">
      <c r="A115" s="31"/>
      <c r="B115" s="82"/>
      <c r="C115" s="82"/>
      <c r="D115" s="83"/>
      <c r="E115" s="32"/>
    </row>
    <row r="116" spans="1:5" ht="25" customHeight="1">
      <c r="A116" s="31"/>
      <c r="B116" s="82"/>
      <c r="C116" s="82"/>
      <c r="D116" s="83"/>
      <c r="E116" s="32"/>
    </row>
    <row r="117" spans="1:5" ht="25" customHeight="1">
      <c r="A117" s="31"/>
      <c r="B117" s="82"/>
      <c r="C117" s="82"/>
      <c r="D117" s="83"/>
      <c r="E117" s="32"/>
    </row>
    <row r="118" spans="1:5" ht="25" customHeight="1">
      <c r="A118" s="31"/>
      <c r="B118" s="82"/>
      <c r="C118" s="82"/>
      <c r="D118" s="83"/>
      <c r="E118" s="32"/>
    </row>
    <row r="119" spans="1:5" ht="25" customHeight="1">
      <c r="A119" s="31"/>
      <c r="B119" s="82"/>
      <c r="C119" s="82"/>
      <c r="D119" s="83"/>
      <c r="E119" s="32"/>
    </row>
    <row r="120" spans="1:5" ht="25" customHeight="1">
      <c r="A120" s="31"/>
      <c r="B120" s="82"/>
      <c r="C120" s="82"/>
      <c r="D120" s="83"/>
      <c r="E120" s="32"/>
    </row>
    <row r="121" spans="1:5" ht="25" customHeight="1">
      <c r="A121" s="31"/>
      <c r="B121" s="82"/>
      <c r="C121" s="82"/>
      <c r="D121" s="83"/>
      <c r="E121" s="32"/>
    </row>
    <row r="122" spans="1:5" ht="25" customHeight="1">
      <c r="A122" s="31"/>
      <c r="B122" s="82"/>
      <c r="C122" s="82"/>
      <c r="D122" s="83"/>
      <c r="E122" s="32"/>
    </row>
    <row r="123" spans="1:5" ht="25" customHeight="1">
      <c r="A123" s="31"/>
      <c r="B123" s="82"/>
      <c r="C123" s="82"/>
      <c r="D123" s="83"/>
      <c r="E123" s="32"/>
    </row>
    <row r="124" spans="1:5" ht="25" customHeight="1">
      <c r="A124" s="31"/>
      <c r="B124" s="82"/>
      <c r="C124" s="82"/>
      <c r="D124" s="83"/>
      <c r="E124" s="32"/>
    </row>
    <row r="125" spans="1:5" ht="25" customHeight="1">
      <c r="A125" s="31"/>
      <c r="B125" s="82"/>
      <c r="C125" s="82"/>
      <c r="D125" s="83"/>
      <c r="E125" s="32"/>
    </row>
    <row r="126" spans="1:5" ht="25" customHeight="1">
      <c r="A126" s="31"/>
      <c r="B126" s="82"/>
      <c r="C126" s="82"/>
      <c r="D126" s="83"/>
      <c r="E126" s="32"/>
    </row>
    <row r="127" spans="1:5" ht="25" customHeight="1">
      <c r="A127" s="31"/>
      <c r="B127" s="82"/>
      <c r="C127" s="82"/>
      <c r="D127" s="83"/>
      <c r="E127" s="32"/>
    </row>
    <row r="128" spans="1:5" ht="25" customHeight="1">
      <c r="A128" s="31"/>
      <c r="B128" s="82"/>
      <c r="C128" s="82"/>
      <c r="D128" s="83"/>
      <c r="E128" s="32"/>
    </row>
    <row r="129" spans="1:5" ht="25" customHeight="1">
      <c r="A129" s="31"/>
      <c r="B129" s="82"/>
      <c r="C129" s="82"/>
      <c r="D129" s="83"/>
      <c r="E129" s="32"/>
    </row>
    <row r="130" spans="1:5" ht="25" customHeight="1">
      <c r="A130" s="31"/>
      <c r="B130" s="82"/>
      <c r="C130" s="82"/>
      <c r="D130" s="83"/>
      <c r="E130" s="32"/>
    </row>
    <row r="131" spans="1:5" ht="25" customHeight="1">
      <c r="A131" s="31"/>
      <c r="B131" s="82"/>
      <c r="C131" s="82"/>
      <c r="D131" s="83"/>
      <c r="E131" s="32"/>
    </row>
    <row r="132" spans="1:5" ht="25" customHeight="1">
      <c r="A132" s="31"/>
      <c r="B132" s="82"/>
      <c r="C132" s="82"/>
      <c r="D132" s="83"/>
      <c r="E132" s="32"/>
    </row>
    <row r="133" spans="1:5" ht="25" customHeight="1">
      <c r="A133" s="31"/>
      <c r="B133" s="82"/>
      <c r="C133" s="82"/>
      <c r="D133" s="83"/>
      <c r="E133" s="32"/>
    </row>
    <row r="134" spans="1:5" ht="25" customHeight="1">
      <c r="A134" s="31"/>
      <c r="B134" s="82"/>
      <c r="C134" s="82"/>
      <c r="D134" s="83"/>
      <c r="E134" s="32"/>
    </row>
    <row r="135" spans="1:5" ht="25" customHeight="1">
      <c r="A135" s="31"/>
      <c r="B135" s="82"/>
      <c r="C135" s="82"/>
      <c r="D135" s="83"/>
      <c r="E135" s="32"/>
    </row>
    <row r="136" spans="1:5" ht="25" customHeight="1">
      <c r="A136" s="31"/>
      <c r="B136" s="82"/>
      <c r="C136" s="82"/>
      <c r="D136" s="83"/>
      <c r="E136" s="32"/>
    </row>
    <row r="137" spans="1:5" ht="25" customHeight="1">
      <c r="A137" s="31"/>
      <c r="B137" s="82"/>
      <c r="C137" s="82"/>
      <c r="D137" s="83"/>
      <c r="E137" s="32"/>
    </row>
  </sheetData>
  <mergeCells count="218">
    <mergeCell ref="B43:D43"/>
    <mergeCell ref="K37:M37"/>
    <mergeCell ref="K29:M29"/>
    <mergeCell ref="N29:P29"/>
    <mergeCell ref="K41:M41"/>
    <mergeCell ref="N41:P41"/>
    <mergeCell ref="N27:P27"/>
    <mergeCell ref="K39:M39"/>
    <mergeCell ref="N39:P39"/>
    <mergeCell ref="K35:M35"/>
    <mergeCell ref="N33:P33"/>
    <mergeCell ref="N35:P35"/>
    <mergeCell ref="N43:P43"/>
    <mergeCell ref="N37:P37"/>
    <mergeCell ref="E43:G43"/>
    <mergeCell ref="H43:J43"/>
    <mergeCell ref="K43:M43"/>
    <mergeCell ref="N17:P17"/>
    <mergeCell ref="E17:G17"/>
    <mergeCell ref="K17:M17"/>
    <mergeCell ref="H19:J19"/>
    <mergeCell ref="B23:D23"/>
    <mergeCell ref="H23:J23"/>
    <mergeCell ref="B17:D17"/>
    <mergeCell ref="N19:P19"/>
    <mergeCell ref="N23:P23"/>
    <mergeCell ref="H17:J17"/>
    <mergeCell ref="K23:M23"/>
    <mergeCell ref="E23:G23"/>
    <mergeCell ref="E21:G21"/>
    <mergeCell ref="K21:M21"/>
    <mergeCell ref="K19:M19"/>
    <mergeCell ref="E19:G19"/>
    <mergeCell ref="E9:G9"/>
    <mergeCell ref="N15:P15"/>
    <mergeCell ref="E15:G15"/>
    <mergeCell ref="K15:M15"/>
    <mergeCell ref="E5:G5"/>
    <mergeCell ref="K5:M5"/>
    <mergeCell ref="H5:J5"/>
    <mergeCell ref="N5:P5"/>
    <mergeCell ref="H15:J15"/>
    <mergeCell ref="E7:G7"/>
    <mergeCell ref="K7:M7"/>
    <mergeCell ref="H7:J7"/>
    <mergeCell ref="E13:G13"/>
    <mergeCell ref="H13:J13"/>
    <mergeCell ref="K13:M13"/>
    <mergeCell ref="N13:P13"/>
    <mergeCell ref="N7:P7"/>
    <mergeCell ref="K9:M9"/>
    <mergeCell ref="H9:J9"/>
    <mergeCell ref="N9:P9"/>
    <mergeCell ref="H11:J11"/>
    <mergeCell ref="N11:P11"/>
    <mergeCell ref="E11:G11"/>
    <mergeCell ref="K11:M11"/>
    <mergeCell ref="B56:D56"/>
    <mergeCell ref="B57:D57"/>
    <mergeCell ref="B58:D58"/>
    <mergeCell ref="B59:D59"/>
    <mergeCell ref="B60:D60"/>
    <mergeCell ref="B61:D61"/>
    <mergeCell ref="E3:G3"/>
    <mergeCell ref="H3:J3"/>
    <mergeCell ref="K31:M31"/>
    <mergeCell ref="K3:M3"/>
    <mergeCell ref="H31:J31"/>
    <mergeCell ref="B54:D54"/>
    <mergeCell ref="B55:D55"/>
    <mergeCell ref="B52:D52"/>
    <mergeCell ref="B53:D53"/>
    <mergeCell ref="H33:J33"/>
    <mergeCell ref="E33:G33"/>
    <mergeCell ref="K33:M33"/>
    <mergeCell ref="B41:D41"/>
    <mergeCell ref="E41:G41"/>
    <mergeCell ref="H35:J35"/>
    <mergeCell ref="H39:J39"/>
    <mergeCell ref="H37:J37"/>
    <mergeCell ref="B35:D35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121:D121"/>
    <mergeCell ref="B114:D114"/>
    <mergeCell ref="B115:D115"/>
    <mergeCell ref="B116:D116"/>
    <mergeCell ref="B117:D117"/>
    <mergeCell ref="B118:D118"/>
    <mergeCell ref="B119:D119"/>
    <mergeCell ref="N3:P3"/>
    <mergeCell ref="B46:D46"/>
    <mergeCell ref="B47:D47"/>
    <mergeCell ref="B48:D48"/>
    <mergeCell ref="B49:D49"/>
    <mergeCell ref="B50:D50"/>
    <mergeCell ref="B51:D51"/>
    <mergeCell ref="B3:D3"/>
    <mergeCell ref="K27:M27"/>
    <mergeCell ref="H27:J27"/>
    <mergeCell ref="N31:P31"/>
    <mergeCell ref="E31:G31"/>
    <mergeCell ref="B25:D25"/>
    <mergeCell ref="H25:J25"/>
    <mergeCell ref="B31:D31"/>
    <mergeCell ref="B27:D27"/>
    <mergeCell ref="E27:G27"/>
    <mergeCell ref="B19:D19"/>
    <mergeCell ref="N25:P25"/>
    <mergeCell ref="E25:G25"/>
    <mergeCell ref="K25:M25"/>
    <mergeCell ref="B21:D21"/>
    <mergeCell ref="H21:J21"/>
    <mergeCell ref="N21:P21"/>
    <mergeCell ref="A8:A9"/>
    <mergeCell ref="A2:A3"/>
    <mergeCell ref="A4:A5"/>
    <mergeCell ref="A6:A7"/>
    <mergeCell ref="B7:D7"/>
    <mergeCell ref="A10:A11"/>
    <mergeCell ref="A12:A13"/>
    <mergeCell ref="A14:A15"/>
    <mergeCell ref="A16:A17"/>
    <mergeCell ref="B9:D9"/>
    <mergeCell ref="B5:D5"/>
    <mergeCell ref="B15:D15"/>
    <mergeCell ref="B13:D13"/>
    <mergeCell ref="B11:D11"/>
    <mergeCell ref="A40:A41"/>
    <mergeCell ref="A28:A29"/>
    <mergeCell ref="A24:A25"/>
    <mergeCell ref="A26:A27"/>
    <mergeCell ref="A32:A33"/>
    <mergeCell ref="A34:A35"/>
    <mergeCell ref="A38:A39"/>
    <mergeCell ref="A36:A37"/>
    <mergeCell ref="H41:J41"/>
    <mergeCell ref="E39:G39"/>
    <mergeCell ref="E37:G37"/>
    <mergeCell ref="B39:D39"/>
    <mergeCell ref="B37:D37"/>
    <mergeCell ref="E35:G35"/>
    <mergeCell ref="B33:D33"/>
    <mergeCell ref="B137:D137"/>
    <mergeCell ref="A30:A31"/>
    <mergeCell ref="A42:A43"/>
    <mergeCell ref="B29:D29"/>
    <mergeCell ref="E29:G29"/>
    <mergeCell ref="H29:J29"/>
    <mergeCell ref="A18:A19"/>
    <mergeCell ref="A20:A21"/>
    <mergeCell ref="A22:A23"/>
    <mergeCell ref="B134:D134"/>
    <mergeCell ref="B135:D135"/>
    <mergeCell ref="B136:D136"/>
    <mergeCell ref="B132:D132"/>
    <mergeCell ref="B133:D133"/>
    <mergeCell ref="B126:D12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</mergeCells>
  <phoneticPr fontId="1" type="noConversion"/>
  <conditionalFormatting sqref="O8:P26 O2:P6 A27:M27 A2:N26 A28:P43">
    <cfRule type="expression" dxfId="1" priority="3" stopIfTrue="1">
      <formula>SEARCH("quiz",)</formula>
    </cfRule>
  </conditionalFormatting>
  <conditionalFormatting sqref="N27:P27">
    <cfRule type="expression" dxfId="0" priority="1" stopIfTrue="1">
      <formula>SEARCH("quiz",)</formula>
    </cfRule>
  </conditionalFormatting>
  <pageMargins left="0.56000000000000005" right="0.25" top="0.47" bottom="0.2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List_View</vt:lpstr>
      <vt:lpstr>Calendar View</vt:lpstr>
      <vt:lpstr>Comment</vt:lpstr>
      <vt:lpstr>Date</vt:lpstr>
      <vt:lpstr>'Calendar View'!Print_Area</vt:lpstr>
      <vt:lpstr>Session_Day</vt:lpstr>
      <vt:lpstr>Topic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Freeman</dc:creator>
  <cp:lastModifiedBy>Ed Morris</cp:lastModifiedBy>
  <cp:lastPrinted>2019-01-03T16:45:26Z</cp:lastPrinted>
  <dcterms:created xsi:type="dcterms:W3CDTF">2001-08-10T01:25:35Z</dcterms:created>
  <dcterms:modified xsi:type="dcterms:W3CDTF">2019-01-04T19:02:50Z</dcterms:modified>
</cp:coreProperties>
</file>